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75" windowWidth="25350" windowHeight="12195"/>
  </bookViews>
  <sheets>
    <sheet name="2024-2025" sheetId="1" r:id="rId1"/>
  </sheets>
  <calcPr calcId="145621"/>
</workbook>
</file>

<file path=xl/calcChain.xml><?xml version="1.0" encoding="utf-8"?>
<calcChain xmlns="http://schemas.openxmlformats.org/spreadsheetml/2006/main">
  <c r="L35" i="1" l="1"/>
  <c r="L10" i="1"/>
  <c r="D49" i="1"/>
  <c r="D6" i="1"/>
  <c r="D12" i="1"/>
  <c r="H7" i="1"/>
  <c r="I7" i="1"/>
  <c r="H8" i="1"/>
  <c r="I8" i="1"/>
  <c r="H9" i="1"/>
  <c r="I9" i="1"/>
  <c r="H10" i="1"/>
  <c r="I10" i="1"/>
  <c r="H11" i="1"/>
  <c r="I11" i="1"/>
  <c r="I12" i="1"/>
  <c r="H13" i="1"/>
  <c r="I13" i="1"/>
  <c r="H14" i="1"/>
  <c r="I14" i="1"/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K12" i="1"/>
  <c r="L47" i="1"/>
  <c r="K46" i="1"/>
  <c r="K47" i="1"/>
  <c r="K48" i="1"/>
  <c r="J47" i="1"/>
  <c r="H47" i="1"/>
  <c r="E46" i="1"/>
  <c r="E47" i="1"/>
  <c r="E48" i="1"/>
  <c r="E12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9" i="1"/>
  <c r="L7" i="1" l="1"/>
  <c r="L8" i="1"/>
  <c r="L9" i="1"/>
  <c r="L11" i="1"/>
  <c r="L14" i="1"/>
  <c r="L15" i="1"/>
  <c r="L16" i="1"/>
  <c r="L17" i="1"/>
  <c r="L19" i="1"/>
  <c r="L20" i="1"/>
  <c r="L21" i="1"/>
  <c r="L23" i="1"/>
  <c r="L24" i="1"/>
  <c r="L25" i="1"/>
  <c r="L26" i="1"/>
  <c r="L27" i="1"/>
  <c r="L28" i="1"/>
  <c r="L31" i="1"/>
  <c r="L32" i="1"/>
  <c r="L33" i="1"/>
  <c r="L34" i="1"/>
  <c r="L36" i="1"/>
  <c r="L37" i="1"/>
  <c r="L38" i="1"/>
  <c r="L39" i="1"/>
  <c r="L40" i="1"/>
  <c r="L41" i="1"/>
  <c r="L42" i="1"/>
  <c r="L43" i="1"/>
  <c r="L44" i="1"/>
  <c r="L49" i="1"/>
  <c r="L6" i="1"/>
  <c r="K6" i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31" i="1"/>
  <c r="J32" i="1"/>
  <c r="J33" i="1"/>
  <c r="J34" i="1"/>
  <c r="J36" i="1"/>
  <c r="J37" i="1"/>
  <c r="J38" i="1"/>
  <c r="J39" i="1"/>
  <c r="J40" i="1"/>
  <c r="J41" i="1"/>
  <c r="J42" i="1"/>
  <c r="J43" i="1"/>
  <c r="J44" i="1"/>
  <c r="J49" i="1"/>
  <c r="J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9" i="1"/>
  <c r="I6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9" i="1"/>
  <c r="H6" i="1"/>
  <c r="E7" i="1"/>
  <c r="E8" i="1"/>
  <c r="E9" i="1"/>
  <c r="E10" i="1"/>
  <c r="E11" i="1"/>
  <c r="E13" i="1"/>
  <c r="E14" i="1"/>
  <c r="E15" i="1"/>
  <c r="E16" i="1"/>
  <c r="E17" i="1"/>
  <c r="E18" i="1"/>
  <c r="E19" i="1"/>
  <c r="E6" i="1"/>
  <c r="XET15" i="1" l="1"/>
  <c r="XET19" i="1"/>
  <c r="XET24" i="1"/>
  <c r="XET28" i="1"/>
  <c r="XET32" i="1"/>
  <c r="XET37" i="1"/>
  <c r="XET41" i="1"/>
  <c r="XET45" i="1"/>
  <c r="XET47" i="1" l="1"/>
  <c r="XET42" i="1"/>
  <c r="XET38" i="1"/>
  <c r="XET33" i="1"/>
  <c r="XET29" i="1"/>
  <c r="XET25" i="1"/>
  <c r="XET20" i="1"/>
  <c r="XET16" i="1"/>
  <c r="XET9" i="1"/>
  <c r="XET13" i="1"/>
  <c r="XET6" i="1"/>
  <c r="XET44" i="1"/>
  <c r="XET40" i="1"/>
  <c r="XET36" i="1"/>
  <c r="XET31" i="1"/>
  <c r="XET27" i="1"/>
  <c r="XET23" i="1"/>
  <c r="XET18" i="1"/>
  <c r="XET14" i="1"/>
  <c r="XET8" i="1"/>
  <c r="XET7" i="1"/>
  <c r="XET35" i="1"/>
  <c r="XET10" i="1"/>
  <c r="XET49" i="1"/>
  <c r="XET43" i="1"/>
  <c r="XET39" i="1"/>
  <c r="XET34" i="1"/>
  <c r="XET30" i="1"/>
  <c r="XET26" i="1"/>
  <c r="XET21" i="1"/>
  <c r="XET17" i="1"/>
  <c r="XET11" i="1"/>
</calcChain>
</file>

<file path=xl/sharedStrings.xml><?xml version="1.0" encoding="utf-8"?>
<sst xmlns="http://schemas.openxmlformats.org/spreadsheetml/2006/main" count="64" uniqueCount="60">
  <si>
    <t>РзПр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</si>
  <si>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</si>
  <si>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</si>
  <si>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</si>
  <si>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</si>
  <si>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</si>
  <si>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</si>
  <si>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</si>
  <si>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</si>
  <si>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</si>
  <si>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</si>
  <si>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</si>
  <si>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</si>
  <si>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</si>
  <si>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</si>
  <si>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</si>
  <si>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</si>
  <si>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</si>
  <si>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</si>
  <si>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</si>
  <si>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</si>
  <si>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</si>
  <si>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</si>
  <si>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</si>
  <si>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</si>
  <si>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</si>
  <si>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</si>
  <si>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</si>
  <si>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</si>
  <si>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</si>
  <si>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</si>
  <si>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</si>
  <si>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</si>
  <si>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</si>
  <si>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</si>
  <si>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</si>
  <si>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</si>
  <si>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</si>
  <si>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</si>
  <si>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</si>
  <si>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% исполнения</t>
  </si>
  <si>
    <t>ИТОГО</t>
  </si>
  <si>
    <t xml:space="preserve">2025 год </t>
  </si>
  <si>
    <t>2024 год</t>
  </si>
  <si>
    <t>Отклонение плана 2025 от 2024</t>
  </si>
  <si>
    <t>% к 2024</t>
  </si>
  <si>
    <t>Отклонение кассового исполнения 2025 от 2024</t>
  </si>
  <si>
    <t xml:space="preserve">Транспорт </t>
  </si>
  <si>
    <t>Обеспечение проведения выборов и референдумов</t>
  </si>
  <si>
    <t>Физическая культура</t>
  </si>
  <si>
    <t xml:space="preserve">Спорт высших достижений </t>
  </si>
  <si>
    <t>Кассовое исполнение на 01.10.24</t>
  </si>
  <si>
    <t xml:space="preserve">Роспись с  изменениями на 01.10.24 г </t>
  </si>
  <si>
    <t>СВЕДЕНИЯ ОБ ИСПОЛНЕНИИ БЮДЖЕТА АНДРОПОВСКОГО МУНИЦИПАЛЬНОГО ОКРУГА СТАВРОПОЛЬСКОГО КРАЯ ЗА 9 МЕСЯЦЕВ 2025 ГОДА ПО РАСХОДАМ В РАЗРЕЗЕ РАЗДЕЛОВ И ПОДРАЗДЕЛОВ КЛАССИФИКАЦИИ РАСХОДОВ В СРАВНЕНИИ С ЗАПЛАНИРОВАННЫМИ ЗНАЧЕНИЯМИ И С ФАКТИЧЕСКИМИ ЗНАЧЕНИЯМИ НА 2025 ГОД И СООТВЕТСТВУЮЩИМ ПЕРИОДОМ ПРОШЛОГО ГОДА</t>
  </si>
  <si>
    <t>более чем в 19 раз</t>
  </si>
  <si>
    <t>более чем в 33 раза</t>
  </si>
  <si>
    <t>более чем в 3 раза</t>
  </si>
  <si>
    <t>более чем в 14 раз</t>
  </si>
  <si>
    <t xml:space="preserve">Роспись с  изменениями на 01.10.25 г </t>
  </si>
  <si>
    <t>Кассовое исполнение на 01.10.25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</si>
</sst>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#,##0.00;[Red]\-#,##0.00;&quot; &quot;"/>
    <numFmt numFmtId="166" formatCode="0000"/>
  </numFmts>
  <fonts count="12" x14ac:knownFonts="1">
    <font>
      <sz val="8"/>
      <name val="Arial Cyr"/>
      <charset val="204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9"/>
      <name val="Arial"/>
      <charset val="204"/>
    </font>
    <font>
      <sz val="12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9" fillId="0" borderId="0"/>
  </cellStyleXfs>
  <cellXfs count="73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166" fontId="3" fillId="0" borderId="4" xfId="0" applyNumberFormat="1" applyFont="1" applyFill="1" applyBorder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centerContinuous"/>
      <protection hidden="1"/>
    </xf>
    <xf numFmtId="166" fontId="3" fillId="0" borderId="4" xfId="1" applyNumberFormat="1" applyFont="1" applyFill="1" applyBorder="1" applyAlignment="1" applyProtection="1">
      <alignment wrapText="1"/>
      <protection hidden="1"/>
    </xf>
    <xf numFmtId="0" fontId="4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5" xfId="0" applyNumberFormat="1" applyFont="1" applyFill="1" applyBorder="1" applyAlignment="1" applyProtection="1">
      <protection hidden="1"/>
    </xf>
    <xf numFmtId="166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0" applyNumberFormat="1" applyFont="1" applyFill="1" applyBorder="1" applyAlignment="1" applyProtection="1">
      <alignment wrapText="1"/>
      <protection hidden="1"/>
    </xf>
    <xf numFmtId="0" fontId="7" fillId="0" borderId="9" xfId="0" applyFont="1" applyFill="1" applyBorder="1" applyAlignment="1" applyProtection="1">
      <alignment horizontal="center"/>
      <protection hidden="1"/>
    </xf>
    <xf numFmtId="0" fontId="7" fillId="0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NumberFormat="1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0" fillId="0" borderId="2" xfId="0" applyFont="1" applyBorder="1" applyAlignment="1">
      <alignment horizontal="center"/>
    </xf>
    <xf numFmtId="0" fontId="9" fillId="0" borderId="10" xfId="0" applyFont="1" applyBorder="1" applyAlignment="1" applyProtection="1">
      <alignment horizontal="center"/>
      <protection hidden="1"/>
    </xf>
    <xf numFmtId="166" fontId="0" fillId="0" borderId="0" xfId="0" applyNumberFormat="1"/>
    <xf numFmtId="166" fontId="7" fillId="0" borderId="4" xfId="1" applyNumberFormat="1" applyFont="1" applyFill="1" applyBorder="1" applyAlignment="1" applyProtection="1">
      <alignment wrapText="1"/>
      <protection hidden="1"/>
    </xf>
    <xf numFmtId="166" fontId="7" fillId="0" borderId="4" xfId="0" applyNumberFormat="1" applyFont="1" applyFill="1" applyBorder="1" applyAlignment="1" applyProtection="1">
      <alignment wrapText="1"/>
      <protection hidden="1"/>
    </xf>
    <xf numFmtId="166" fontId="7" fillId="0" borderId="11" xfId="1" applyNumberFormat="1" applyFont="1" applyFill="1" applyBorder="1" applyAlignment="1" applyProtection="1">
      <alignment wrapText="1"/>
      <protection hidden="1"/>
    </xf>
    <xf numFmtId="0" fontId="3" fillId="0" borderId="8" xfId="0" applyNumberFormat="1" applyFont="1" applyFill="1" applyBorder="1" applyAlignment="1" applyProtection="1">
      <protection hidden="1"/>
    </xf>
    <xf numFmtId="0" fontId="3" fillId="0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12" xfId="0" applyNumberFormat="1" applyFont="1" applyFill="1" applyBorder="1" applyAlignment="1" applyProtection="1">
      <alignment horizontal="centerContinuous"/>
      <protection hidden="1"/>
    </xf>
    <xf numFmtId="0" fontId="5" fillId="0" borderId="14" xfId="0" applyNumberFormat="1" applyFont="1" applyFill="1" applyBorder="1" applyAlignment="1" applyProtection="1">
      <alignment horizontal="centerContinuous"/>
      <protection hidden="1"/>
    </xf>
    <xf numFmtId="164" fontId="2" fillId="0" borderId="6" xfId="0" applyNumberFormat="1" applyFont="1" applyFill="1" applyBorder="1" applyAlignment="1" applyProtection="1">
      <protection hidden="1"/>
    </xf>
    <xf numFmtId="0" fontId="0" fillId="0" borderId="0" xfId="0"/>
    <xf numFmtId="0" fontId="0" fillId="0" borderId="0" xfId="0"/>
    <xf numFmtId="164" fontId="7" fillId="0" borderId="1" xfId="0" applyNumberFormat="1" applyFont="1" applyFill="1" applyBorder="1" applyAlignment="1" applyProtection="1">
      <protection hidden="1"/>
    </xf>
    <xf numFmtId="164" fontId="6" fillId="0" borderId="14" xfId="0" applyNumberFormat="1" applyFont="1" applyFill="1" applyBorder="1" applyAlignment="1" applyProtection="1">
      <protection hidden="1"/>
    </xf>
    <xf numFmtId="164" fontId="6" fillId="0" borderId="15" xfId="0" applyNumberFormat="1" applyFont="1" applyFill="1" applyBorder="1" applyAlignment="1" applyProtection="1">
      <protection hidden="1"/>
    </xf>
    <xf numFmtId="166" fontId="7" fillId="0" borderId="4" xfId="0" applyNumberFormat="1" applyFont="1" applyFill="1" applyBorder="1" applyAlignment="1" applyProtection="1">
      <alignment wrapText="1"/>
      <protection hidden="1"/>
    </xf>
    <xf numFmtId="166" fontId="7" fillId="0" borderId="11" xfId="0" applyNumberFormat="1" applyFont="1" applyFill="1" applyBorder="1" applyAlignment="1" applyProtection="1">
      <alignment wrapText="1"/>
      <protection hidden="1"/>
    </xf>
    <xf numFmtId="0" fontId="0" fillId="0" borderId="0" xfId="0"/>
    <xf numFmtId="0" fontId="6" fillId="0" borderId="19" xfId="0" applyFont="1" applyFill="1" applyBorder="1" applyAlignment="1" applyProtection="1">
      <protection hidden="1"/>
    </xf>
    <xf numFmtId="0" fontId="6" fillId="0" borderId="19" xfId="0" applyNumberFormat="1" applyFont="1" applyFill="1" applyBorder="1" applyAlignment="1" applyProtection="1">
      <protection hidden="1"/>
    </xf>
    <xf numFmtId="164" fontId="2" fillId="0" borderId="14" xfId="0" applyNumberFormat="1" applyFont="1" applyFill="1" applyBorder="1" applyAlignment="1" applyProtection="1">
      <protection hidden="1"/>
    </xf>
    <xf numFmtId="0" fontId="0" fillId="0" borderId="0" xfId="0" applyFill="1"/>
    <xf numFmtId="164" fontId="2" fillId="0" borderId="1" xfId="1" applyNumberFormat="1" applyFont="1" applyFill="1" applyBorder="1" applyAlignment="1" applyProtection="1">
      <protection hidden="1"/>
    </xf>
    <xf numFmtId="0" fontId="10" fillId="0" borderId="16" xfId="0" applyNumberFormat="1" applyFont="1" applyFill="1" applyBorder="1" applyAlignment="1" applyProtection="1">
      <alignment horizontal="center"/>
      <protection hidden="1"/>
    </xf>
    <xf numFmtId="0" fontId="5" fillId="0" borderId="13" xfId="0" applyNumberFormat="1" applyFont="1" applyFill="1" applyBorder="1" applyAlignment="1" applyProtection="1">
      <alignment horizontal="center"/>
      <protection hidden="1"/>
    </xf>
    <xf numFmtId="0" fontId="5" fillId="0" borderId="17" xfId="0" applyNumberFormat="1" applyFont="1" applyFill="1" applyBorder="1" applyAlignment="1" applyProtection="1">
      <alignment horizontal="center"/>
      <protection hidden="1"/>
    </xf>
    <xf numFmtId="0" fontId="11" fillId="0" borderId="0" xfId="0" applyFont="1" applyFill="1" applyAlignment="1" applyProtection="1">
      <alignment horizontal="center" wrapText="1"/>
      <protection hidden="1"/>
    </xf>
    <xf numFmtId="0" fontId="3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5" xfId="0" applyNumberFormat="1" applyFont="1" applyFill="1" applyBorder="1" applyAlignment="1" applyProtection="1">
      <alignment wrapText="1"/>
      <protection hidden="1"/>
    </xf>
    <xf numFmtId="164" fontId="2" fillId="0" borderId="1" xfId="0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164" fontId="3" fillId="0" borderId="18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165" fontId="3" fillId="0" borderId="1" xfId="1" applyNumberFormat="1" applyFont="1" applyFill="1" applyBorder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/>
      <protection hidden="1"/>
    </xf>
    <xf numFmtId="164" fontId="3" fillId="0" borderId="3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164" fontId="3" fillId="0" borderId="18" xfId="0" applyNumberFormat="1" applyFont="1" applyFill="1" applyBorder="1" applyAlignment="1" applyProtection="1">
      <protection hidden="1"/>
    </xf>
    <xf numFmtId="164" fontId="3" fillId="0" borderId="3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164" fontId="3" fillId="0" borderId="3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164" fontId="3" fillId="0" borderId="3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165" fontId="3" fillId="0" borderId="1" xfId="0" applyNumberFormat="1" applyFont="1" applyFill="1" applyBorder="1" applyAlignment="1" applyProtection="1">
      <protection hidden="1"/>
    </xf>
    <xf numFmtId="165" fontId="3" fillId="0" borderId="1" xfId="0" applyNumberFormat="1" applyFont="1" applyFill="1" applyBorder="1" applyAlignment="1" applyProtection="1">
      <alignment horizontal="right"/>
      <protection hidden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XET54"/>
  <sheetViews>
    <sheetView showGridLines="0" tabSelected="1" workbookViewId="0">
      <selection activeCell="F19" sqref="F19"/>
    </sheetView>
  </sheetViews>
  <sheetFormatPr defaultColWidth="9.1640625" defaultRowHeight="11.25" x14ac:dyDescent="0.2"/>
  <cols>
    <col min="1" max="1" width="45.5" customWidth="1"/>
    <col min="2" max="2" width="7.1640625" customWidth="1"/>
    <col min="3" max="3" width="17" customWidth="1"/>
    <col min="4" max="4" width="17.5" customWidth="1"/>
    <col min="5" max="5" width="9.1640625" customWidth="1"/>
    <col min="6" max="6" width="16.5" customWidth="1"/>
    <col min="7" max="7" width="16.1640625" customWidth="1"/>
    <col min="8" max="8" width="9.1640625" customWidth="1"/>
    <col min="9" max="9" width="15.5" customWidth="1"/>
    <col min="10" max="10" width="10.83203125" customWidth="1"/>
    <col min="11" max="11" width="17.5" customWidth="1"/>
    <col min="12" max="12" width="13.33203125" customWidth="1"/>
    <col min="13" max="226" width="9.1640625" customWidth="1"/>
  </cols>
  <sheetData>
    <row r="1" spans="1:12 16374:16374" ht="40.15" customHeight="1" x14ac:dyDescent="0.2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 16374:16374" s="7" customFormat="1" ht="10.9" customHeight="1" thickBot="1" x14ac:dyDescent="0.25">
      <c r="A2" s="4"/>
      <c r="B2" s="4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 16374:16374" ht="26.1" customHeight="1" thickBot="1" x14ac:dyDescent="0.25">
      <c r="A3" s="25"/>
      <c r="B3" s="26"/>
      <c r="C3" s="41" t="s">
        <v>42</v>
      </c>
      <c r="D3" s="42"/>
      <c r="E3" s="43"/>
      <c r="F3" s="41" t="s">
        <v>43</v>
      </c>
      <c r="G3" s="42"/>
      <c r="H3" s="43"/>
      <c r="I3" s="45" t="s">
        <v>44</v>
      </c>
      <c r="J3" s="45" t="s">
        <v>45</v>
      </c>
      <c r="K3" s="47" t="s">
        <v>46</v>
      </c>
      <c r="L3" s="49" t="s">
        <v>45</v>
      </c>
    </row>
    <row r="4" spans="1:12 16374:16374" ht="49.7" customHeight="1" x14ac:dyDescent="0.2">
      <c r="A4" s="23"/>
      <c r="B4" s="24" t="s">
        <v>0</v>
      </c>
      <c r="C4" s="8" t="s">
        <v>58</v>
      </c>
      <c r="D4" s="9" t="s">
        <v>59</v>
      </c>
      <c r="E4" s="6" t="s">
        <v>40</v>
      </c>
      <c r="F4" s="8" t="s">
        <v>52</v>
      </c>
      <c r="G4" s="9" t="s">
        <v>51</v>
      </c>
      <c r="H4" s="6" t="s">
        <v>40</v>
      </c>
      <c r="I4" s="46"/>
      <c r="J4" s="46"/>
      <c r="K4" s="48"/>
      <c r="L4" s="50"/>
    </row>
    <row r="5" spans="1:12 16374:16374" ht="10.9" customHeight="1" thickBot="1" x14ac:dyDescent="0.25">
      <c r="A5" s="13">
        <v>1</v>
      </c>
      <c r="B5" s="14">
        <v>2</v>
      </c>
      <c r="C5" s="15">
        <v>6</v>
      </c>
      <c r="D5" s="15">
        <v>7</v>
      </c>
      <c r="E5" s="15">
        <v>8</v>
      </c>
      <c r="F5" s="15">
        <v>3</v>
      </c>
      <c r="G5" s="15">
        <v>4</v>
      </c>
      <c r="H5" s="15">
        <v>5</v>
      </c>
      <c r="I5" s="16">
        <v>9</v>
      </c>
      <c r="J5" s="16">
        <v>10</v>
      </c>
      <c r="K5" s="17">
        <v>11</v>
      </c>
      <c r="L5" s="18">
        <v>12</v>
      </c>
    </row>
    <row r="6" spans="1:12 16374:16374" x14ac:dyDescent="0.2">
      <c r="A6" s="11" t="s">
        <v>1</v>
      </c>
      <c r="B6" s="12">
        <v>100</v>
      </c>
      <c r="C6" s="64">
        <v>207448731.56</v>
      </c>
      <c r="D6" s="64">
        <f>144694247.72-907983.47</f>
        <v>143786264.25</v>
      </c>
      <c r="E6" s="10">
        <f>D6*100/C6</f>
        <v>69.311710497691323</v>
      </c>
      <c r="F6" s="55">
        <v>189378675.40000001</v>
      </c>
      <c r="G6" s="55">
        <v>134406538.43000001</v>
      </c>
      <c r="H6" s="10">
        <f>G6*100/F6</f>
        <v>70.972372230458632</v>
      </c>
      <c r="I6" s="10">
        <f>C6-F6</f>
        <v>18070056.159999996</v>
      </c>
      <c r="J6" s="10">
        <f>C6*100/F6</f>
        <v>109.54175865990875</v>
      </c>
      <c r="K6" s="10">
        <f>D6-G6</f>
        <v>9379725.8199999928</v>
      </c>
      <c r="L6" s="10">
        <f>D6*100/G6</f>
        <v>106.97862316042387</v>
      </c>
      <c r="XET6" s="19">
        <f t="shared" ref="XET6:XET49" si="0">SUM(B6:XES6)</f>
        <v>702470448.42446446</v>
      </c>
    </row>
    <row r="7" spans="1:12 16374:16374" ht="33.75" x14ac:dyDescent="0.2">
      <c r="A7" s="20" t="s">
        <v>2</v>
      </c>
      <c r="B7" s="21">
        <v>102</v>
      </c>
      <c r="C7" s="63">
        <v>2242462.0699999998</v>
      </c>
      <c r="D7" s="63">
        <v>1885572.11</v>
      </c>
      <c r="E7" s="10">
        <f t="shared" ref="E7:E49" si="1">D7*100/C7</f>
        <v>84.084905391510148</v>
      </c>
      <c r="F7" s="54">
        <v>2126511.23</v>
      </c>
      <c r="G7" s="54">
        <v>1513602.48</v>
      </c>
      <c r="H7" s="10">
        <f t="shared" ref="H7:H49" si="2">G7*100/F7</f>
        <v>71.177732741152752</v>
      </c>
      <c r="I7" s="10">
        <f t="shared" ref="I7:I48" si="3">C7-F7</f>
        <v>115950.83999999985</v>
      </c>
      <c r="J7" s="10">
        <f t="shared" ref="J7:J49" si="4">C7*100/F7</f>
        <v>105.45263238511087</v>
      </c>
      <c r="K7" s="10">
        <f t="shared" ref="K7:K49" si="5">D7-G7</f>
        <v>371969.63000000012</v>
      </c>
      <c r="L7" s="10">
        <f t="shared" ref="L7:L49" si="6">D7*100/G7</f>
        <v>124.57512027860842</v>
      </c>
      <c r="XET7" s="19">
        <f t="shared" si="0"/>
        <v>8256555.6503907973</v>
      </c>
    </row>
    <row r="8" spans="1:12 16374:16374" ht="45" x14ac:dyDescent="0.2">
      <c r="A8" s="20" t="s">
        <v>3</v>
      </c>
      <c r="B8" s="21">
        <v>103</v>
      </c>
      <c r="C8" s="63">
        <v>2498183.88</v>
      </c>
      <c r="D8" s="63">
        <v>1783163.87</v>
      </c>
      <c r="E8" s="10">
        <f t="shared" si="1"/>
        <v>71.378407501372564</v>
      </c>
      <c r="F8" s="54">
        <v>2316931.13</v>
      </c>
      <c r="G8" s="54">
        <v>1663969.48</v>
      </c>
      <c r="H8" s="10">
        <f t="shared" si="2"/>
        <v>71.817822224176339</v>
      </c>
      <c r="I8" s="10">
        <f t="shared" si="3"/>
        <v>181252.75</v>
      </c>
      <c r="J8" s="10">
        <f t="shared" si="4"/>
        <v>107.82296666711885</v>
      </c>
      <c r="K8" s="10">
        <f t="shared" si="5"/>
        <v>119194.39000000013</v>
      </c>
      <c r="L8" s="10">
        <f t="shared" si="6"/>
        <v>107.16325578279236</v>
      </c>
      <c r="XET8" s="19">
        <f t="shared" si="0"/>
        <v>8563156.6824521758</v>
      </c>
    </row>
    <row r="9" spans="1:12 16374:16374" ht="45" x14ac:dyDescent="0.2">
      <c r="A9" s="20" t="s">
        <v>4</v>
      </c>
      <c r="B9" s="21">
        <v>104</v>
      </c>
      <c r="C9" s="63">
        <v>98468090.060000002</v>
      </c>
      <c r="D9" s="63">
        <v>69015341.950000003</v>
      </c>
      <c r="E9" s="10">
        <f t="shared" si="1"/>
        <v>70.089042966047757</v>
      </c>
      <c r="F9" s="54">
        <v>94945189.290000007</v>
      </c>
      <c r="G9" s="54">
        <v>70423284.579999998</v>
      </c>
      <c r="H9" s="10">
        <f t="shared" si="2"/>
        <v>74.172567464055021</v>
      </c>
      <c r="I9" s="10">
        <f t="shared" si="3"/>
        <v>3522900.7699999958</v>
      </c>
      <c r="J9" s="10">
        <f t="shared" si="4"/>
        <v>103.71045736634393</v>
      </c>
      <c r="K9" s="10">
        <f t="shared" si="5"/>
        <v>-1407942.6299999952</v>
      </c>
      <c r="L9" s="10">
        <f t="shared" si="6"/>
        <v>98.00074273956848</v>
      </c>
      <c r="XET9" s="19">
        <f t="shared" si="0"/>
        <v>334967313.99281055</v>
      </c>
    </row>
    <row r="10" spans="1:12 16374:16374" x14ac:dyDescent="0.2">
      <c r="A10" s="20" t="s">
        <v>5</v>
      </c>
      <c r="B10" s="21">
        <v>105</v>
      </c>
      <c r="C10" s="63">
        <v>6439.4</v>
      </c>
      <c r="D10" s="63">
        <v>6439.4</v>
      </c>
      <c r="E10" s="10">
        <f t="shared" si="1"/>
        <v>100</v>
      </c>
      <c r="F10" s="54">
        <v>6328.3</v>
      </c>
      <c r="G10" s="54">
        <v>6328.3</v>
      </c>
      <c r="H10" s="10">
        <f t="shared" si="2"/>
        <v>100</v>
      </c>
      <c r="I10" s="10">
        <f t="shared" si="3"/>
        <v>111.09999999999945</v>
      </c>
      <c r="J10" s="10">
        <f t="shared" si="4"/>
        <v>101.75560577090214</v>
      </c>
      <c r="K10" s="10">
        <f t="shared" si="5"/>
        <v>111.09999999999945</v>
      </c>
      <c r="L10" s="10">
        <f t="shared" si="6"/>
        <v>101.75560577090214</v>
      </c>
      <c r="XET10" s="19">
        <f t="shared" si="0"/>
        <v>26266.111211541796</v>
      </c>
    </row>
    <row r="11" spans="1:12 16374:16374" ht="33.75" x14ac:dyDescent="0.2">
      <c r="A11" s="20" t="s">
        <v>6</v>
      </c>
      <c r="B11" s="21">
        <v>106</v>
      </c>
      <c r="C11" s="63">
        <v>18574363.690000001</v>
      </c>
      <c r="D11" s="63">
        <v>13039133.73</v>
      </c>
      <c r="E11" s="10">
        <f t="shared" si="1"/>
        <v>70.199625395619677</v>
      </c>
      <c r="F11" s="54">
        <v>17663714.77</v>
      </c>
      <c r="G11" s="54">
        <v>12916350.310000001</v>
      </c>
      <c r="H11" s="10">
        <f t="shared" si="2"/>
        <v>73.123634966847916</v>
      </c>
      <c r="I11" s="10">
        <f t="shared" si="3"/>
        <v>910648.92000000179</v>
      </c>
      <c r="J11" s="10">
        <f t="shared" si="4"/>
        <v>105.1554779493306</v>
      </c>
      <c r="K11" s="10">
        <f t="shared" si="5"/>
        <v>122783.41999999993</v>
      </c>
      <c r="L11" s="10">
        <f t="shared" si="6"/>
        <v>100.95060459845951</v>
      </c>
      <c r="XET11" s="19">
        <f t="shared" si="0"/>
        <v>63227450.269342914</v>
      </c>
    </row>
    <row r="12" spans="1:12 16374:16374" s="28" customFormat="1" ht="22.5" x14ac:dyDescent="0.2">
      <c r="A12" s="20" t="s">
        <v>48</v>
      </c>
      <c r="B12" s="33">
        <v>107</v>
      </c>
      <c r="C12" s="63">
        <v>3491310</v>
      </c>
      <c r="D12" s="63">
        <f>3491310-907983.47</f>
        <v>2583326.5300000003</v>
      </c>
      <c r="E12" s="10">
        <f t="shared" si="1"/>
        <v>73.993043585359089</v>
      </c>
      <c r="F12" s="54">
        <v>0</v>
      </c>
      <c r="G12" s="54">
        <v>0</v>
      </c>
      <c r="H12" s="10"/>
      <c r="I12" s="10">
        <f t="shared" si="3"/>
        <v>3491310</v>
      </c>
      <c r="J12" s="10"/>
      <c r="K12" s="10">
        <f t="shared" si="5"/>
        <v>2583326.5300000003</v>
      </c>
      <c r="L12" s="10"/>
      <c r="XET12" s="19"/>
    </row>
    <row r="13" spans="1:12 16374:16374" x14ac:dyDescent="0.2">
      <c r="A13" s="20" t="s">
        <v>7</v>
      </c>
      <c r="B13" s="21">
        <v>111</v>
      </c>
      <c r="C13" s="63">
        <v>1139950</v>
      </c>
      <c r="D13" s="63">
        <v>0</v>
      </c>
      <c r="E13" s="10">
        <f t="shared" si="1"/>
        <v>0</v>
      </c>
      <c r="F13" s="54">
        <v>383869.78</v>
      </c>
      <c r="G13" s="54">
        <v>0</v>
      </c>
      <c r="H13" s="10">
        <f t="shared" si="2"/>
        <v>0</v>
      </c>
      <c r="I13" s="10">
        <f t="shared" si="3"/>
        <v>756080.22</v>
      </c>
      <c r="J13" s="10">
        <f t="shared" si="4"/>
        <v>296.962683543362</v>
      </c>
      <c r="K13" s="10">
        <f t="shared" si="5"/>
        <v>0</v>
      </c>
      <c r="L13" s="10"/>
      <c r="XET13" s="19">
        <f t="shared" si="0"/>
        <v>2280307.9626835436</v>
      </c>
    </row>
    <row r="14" spans="1:12 16374:16374" x14ac:dyDescent="0.2">
      <c r="A14" s="20" t="s">
        <v>8</v>
      </c>
      <c r="B14" s="21">
        <v>113</v>
      </c>
      <c r="C14" s="63">
        <v>81027932.459999993</v>
      </c>
      <c r="D14" s="63">
        <v>55473286.659999996</v>
      </c>
      <c r="E14" s="10">
        <f t="shared" si="1"/>
        <v>68.461930319380642</v>
      </c>
      <c r="F14" s="54">
        <v>71936130.900000006</v>
      </c>
      <c r="G14" s="54">
        <v>47883003.280000001</v>
      </c>
      <c r="H14" s="10">
        <f t="shared" si="2"/>
        <v>66.563217511049089</v>
      </c>
      <c r="I14" s="10">
        <f t="shared" si="3"/>
        <v>9091801.5599999875</v>
      </c>
      <c r="J14" s="10">
        <f t="shared" si="4"/>
        <v>112.63871360087283</v>
      </c>
      <c r="K14" s="10">
        <f t="shared" si="5"/>
        <v>7590283.3799999952</v>
      </c>
      <c r="L14" s="10">
        <f t="shared" si="6"/>
        <v>115.85172787850244</v>
      </c>
      <c r="XET14" s="19">
        <f t="shared" si="0"/>
        <v>273002914.75558931</v>
      </c>
    </row>
    <row r="15" spans="1:12 16374:16374" x14ac:dyDescent="0.2">
      <c r="A15" s="5" t="s">
        <v>9</v>
      </c>
      <c r="B15" s="3">
        <v>200</v>
      </c>
      <c r="C15" s="62">
        <v>1673290.91</v>
      </c>
      <c r="D15" s="62">
        <v>1165700.3999999999</v>
      </c>
      <c r="E15" s="10">
        <f t="shared" si="1"/>
        <v>69.665136709551589</v>
      </c>
      <c r="F15" s="53">
        <v>1425440</v>
      </c>
      <c r="G15" s="53">
        <v>968628.23</v>
      </c>
      <c r="H15" s="10">
        <f t="shared" si="2"/>
        <v>67.95292892019306</v>
      </c>
      <c r="I15" s="10">
        <f t="shared" si="3"/>
        <v>247850.90999999992</v>
      </c>
      <c r="J15" s="10">
        <f t="shared" si="4"/>
        <v>117.38767748905602</v>
      </c>
      <c r="K15" s="10">
        <f t="shared" si="5"/>
        <v>197072.16999999993</v>
      </c>
      <c r="L15" s="10">
        <f t="shared" si="6"/>
        <v>120.345491066268</v>
      </c>
      <c r="XET15" s="19">
        <f t="shared" si="0"/>
        <v>5678557.9712341847</v>
      </c>
    </row>
    <row r="16" spans="1:12 16374:16374" x14ac:dyDescent="0.2">
      <c r="A16" s="20" t="s">
        <v>10</v>
      </c>
      <c r="B16" s="21">
        <v>203</v>
      </c>
      <c r="C16" s="63">
        <v>1673290.91</v>
      </c>
      <c r="D16" s="63">
        <v>1165700.3999999999</v>
      </c>
      <c r="E16" s="10">
        <f t="shared" si="1"/>
        <v>69.665136709551589</v>
      </c>
      <c r="F16" s="54">
        <v>1425440</v>
      </c>
      <c r="G16" s="54">
        <v>968628.23</v>
      </c>
      <c r="H16" s="10">
        <f t="shared" si="2"/>
        <v>67.95292892019306</v>
      </c>
      <c r="I16" s="10">
        <f t="shared" si="3"/>
        <v>247850.90999999992</v>
      </c>
      <c r="J16" s="10">
        <f t="shared" si="4"/>
        <v>117.38767748905602</v>
      </c>
      <c r="K16" s="10">
        <f t="shared" si="5"/>
        <v>197072.16999999993</v>
      </c>
      <c r="L16" s="10">
        <f t="shared" si="6"/>
        <v>120.345491066268</v>
      </c>
      <c r="XET16" s="19">
        <f t="shared" si="0"/>
        <v>5678560.9712341847</v>
      </c>
    </row>
    <row r="17" spans="1:12 16374:16374" ht="22.5" x14ac:dyDescent="0.2">
      <c r="A17" s="5" t="s">
        <v>11</v>
      </c>
      <c r="B17" s="3">
        <v>300</v>
      </c>
      <c r="C17" s="62">
        <v>12514458.369999999</v>
      </c>
      <c r="D17" s="62">
        <v>8781550.8100000005</v>
      </c>
      <c r="E17" s="10">
        <f t="shared" si="1"/>
        <v>70.171241538118608</v>
      </c>
      <c r="F17" s="53">
        <v>11668945.91</v>
      </c>
      <c r="G17" s="53">
        <v>8541350.3300000001</v>
      </c>
      <c r="H17" s="10">
        <f t="shared" si="2"/>
        <v>73.19727416578624</v>
      </c>
      <c r="I17" s="10">
        <f t="shared" si="3"/>
        <v>845512.45999999903</v>
      </c>
      <c r="J17" s="10">
        <f t="shared" si="4"/>
        <v>107.24583408408309</v>
      </c>
      <c r="K17" s="10">
        <f t="shared" si="5"/>
        <v>240200.48000000045</v>
      </c>
      <c r="L17" s="10">
        <f t="shared" si="6"/>
        <v>102.81220732928303</v>
      </c>
      <c r="XET17" s="19">
        <f t="shared" si="0"/>
        <v>42592671.786557108</v>
      </c>
    </row>
    <row r="18" spans="1:12 16374:16374" x14ac:dyDescent="0.2">
      <c r="A18" s="20" t="s">
        <v>12</v>
      </c>
      <c r="B18" s="21">
        <v>309</v>
      </c>
      <c r="C18" s="63">
        <v>300000</v>
      </c>
      <c r="D18" s="63">
        <v>0</v>
      </c>
      <c r="E18" s="10">
        <f t="shared" si="1"/>
        <v>0</v>
      </c>
      <c r="F18" s="54">
        <v>120582</v>
      </c>
      <c r="G18" s="54">
        <v>11770</v>
      </c>
      <c r="H18" s="10">
        <f t="shared" si="2"/>
        <v>9.7609925196132092</v>
      </c>
      <c r="I18" s="10">
        <f t="shared" si="3"/>
        <v>179418</v>
      </c>
      <c r="J18" s="10">
        <f t="shared" si="4"/>
        <v>248.7933522416281</v>
      </c>
      <c r="K18" s="10">
        <f t="shared" si="5"/>
        <v>-11770</v>
      </c>
      <c r="L18" s="10"/>
      <c r="XET18" s="19">
        <f t="shared" si="0"/>
        <v>600567.55434476119</v>
      </c>
    </row>
    <row r="19" spans="1:12 16374:16374" ht="33.75" x14ac:dyDescent="0.2">
      <c r="A19" s="20" t="s">
        <v>13</v>
      </c>
      <c r="B19" s="21">
        <v>310</v>
      </c>
      <c r="C19" s="63">
        <v>12214458.369999999</v>
      </c>
      <c r="D19" s="63">
        <v>8781550.8100000005</v>
      </c>
      <c r="E19" s="10">
        <f t="shared" si="1"/>
        <v>71.894721353903151</v>
      </c>
      <c r="F19" s="54">
        <v>11548363.91</v>
      </c>
      <c r="G19" s="54">
        <v>8529580.3300000001</v>
      </c>
      <c r="H19" s="10">
        <f t="shared" si="2"/>
        <v>73.859642772549236</v>
      </c>
      <c r="I19" s="10">
        <f t="shared" si="3"/>
        <v>666094.45999999903</v>
      </c>
      <c r="J19" s="10">
        <f t="shared" si="4"/>
        <v>105.7678686365539</v>
      </c>
      <c r="K19" s="10">
        <f t="shared" si="5"/>
        <v>251970.48000000045</v>
      </c>
      <c r="L19" s="10">
        <f t="shared" si="6"/>
        <v>102.95407828112921</v>
      </c>
      <c r="XET19" s="19">
        <f t="shared" si="0"/>
        <v>41992682.83631105</v>
      </c>
    </row>
    <row r="20" spans="1:12 16374:16374" x14ac:dyDescent="0.2">
      <c r="A20" s="5" t="s">
        <v>14</v>
      </c>
      <c r="B20" s="3">
        <v>400</v>
      </c>
      <c r="C20" s="62">
        <v>139860786.53999999</v>
      </c>
      <c r="D20" s="62">
        <v>85457846.349999994</v>
      </c>
      <c r="E20" s="10">
        <f t="shared" si="1"/>
        <v>61.102077618846486</v>
      </c>
      <c r="F20" s="53">
        <v>232686808.13999999</v>
      </c>
      <c r="G20" s="53">
        <v>107571366.73</v>
      </c>
      <c r="H20" s="10">
        <f t="shared" si="2"/>
        <v>46.23010972984676</v>
      </c>
      <c r="I20" s="10">
        <f t="shared" si="3"/>
        <v>-92826021.599999994</v>
      </c>
      <c r="J20" s="10">
        <f t="shared" si="4"/>
        <v>60.106882576622212</v>
      </c>
      <c r="K20" s="10">
        <f t="shared" si="5"/>
        <v>-22113520.38000001</v>
      </c>
      <c r="L20" s="10">
        <f t="shared" si="6"/>
        <v>79.442930723838344</v>
      </c>
      <c r="XET20" s="19">
        <f t="shared" si="0"/>
        <v>450637912.66200054</v>
      </c>
    </row>
    <row r="21" spans="1:12 16374:16374" x14ac:dyDescent="0.2">
      <c r="A21" s="20" t="s">
        <v>15</v>
      </c>
      <c r="B21" s="21">
        <v>405</v>
      </c>
      <c r="C21" s="63">
        <v>7629932.9500000002</v>
      </c>
      <c r="D21" s="63">
        <v>5148256.13</v>
      </c>
      <c r="E21" s="10">
        <f t="shared" si="1"/>
        <v>67.474460964955142</v>
      </c>
      <c r="F21" s="54">
        <v>11734288.560000001</v>
      </c>
      <c r="G21" s="54">
        <v>5090069.5999999996</v>
      </c>
      <c r="H21" s="10">
        <f t="shared" si="2"/>
        <v>43.377743558745408</v>
      </c>
      <c r="I21" s="10">
        <f t="shared" si="3"/>
        <v>-4104355.6100000003</v>
      </c>
      <c r="J21" s="10">
        <f t="shared" si="4"/>
        <v>65.02254406806577</v>
      </c>
      <c r="K21" s="10">
        <f t="shared" si="5"/>
        <v>58186.530000000261</v>
      </c>
      <c r="L21" s="10">
        <f t="shared" si="6"/>
        <v>101.14313819991774</v>
      </c>
      <c r="XET21" s="19">
        <f t="shared" si="0"/>
        <v>25557060.177886795</v>
      </c>
    </row>
    <row r="22" spans="1:12 16374:16374" s="29" customFormat="1" x14ac:dyDescent="0.2">
      <c r="A22" s="20" t="s">
        <v>47</v>
      </c>
      <c r="B22" s="33">
        <v>408</v>
      </c>
      <c r="C22" s="40"/>
      <c r="D22" s="40"/>
      <c r="E22" s="10"/>
      <c r="F22" s="54">
        <v>0</v>
      </c>
      <c r="G22" s="54">
        <v>0</v>
      </c>
      <c r="H22" s="10"/>
      <c r="I22" s="10">
        <f t="shared" si="3"/>
        <v>0</v>
      </c>
      <c r="J22" s="10"/>
      <c r="K22" s="10"/>
      <c r="L22" s="10"/>
      <c r="XET22" s="19"/>
    </row>
    <row r="23" spans="1:12 16374:16374" x14ac:dyDescent="0.2">
      <c r="A23" s="20" t="s">
        <v>16</v>
      </c>
      <c r="B23" s="21">
        <v>409</v>
      </c>
      <c r="C23" s="66">
        <v>131305066.25</v>
      </c>
      <c r="D23" s="66">
        <v>79794840.219999999</v>
      </c>
      <c r="E23" s="10">
        <f t="shared" si="1"/>
        <v>60.770572300746998</v>
      </c>
      <c r="F23" s="54">
        <v>220058826.78</v>
      </c>
      <c r="G23" s="54">
        <v>101890080.13</v>
      </c>
      <c r="H23" s="10">
        <f t="shared" si="2"/>
        <v>46.301292077623792</v>
      </c>
      <c r="I23" s="10">
        <f t="shared" si="3"/>
        <v>-88753760.530000001</v>
      </c>
      <c r="J23" s="10">
        <f t="shared" si="4"/>
        <v>59.668166086002977</v>
      </c>
      <c r="K23" s="10">
        <f t="shared" si="5"/>
        <v>-22095239.909999996</v>
      </c>
      <c r="L23" s="10">
        <f t="shared" si="6"/>
        <v>78.314630941688321</v>
      </c>
      <c r="XET23" s="19">
        <f t="shared" si="0"/>
        <v>422200466.99466139</v>
      </c>
    </row>
    <row r="24" spans="1:12 16374:16374" ht="10.15" customHeight="1" x14ac:dyDescent="0.2">
      <c r="A24" s="20" t="s">
        <v>17</v>
      </c>
      <c r="B24" s="21">
        <v>412</v>
      </c>
      <c r="C24" s="66">
        <v>925787.34</v>
      </c>
      <c r="D24" s="66">
        <v>514750</v>
      </c>
      <c r="E24" s="10">
        <f t="shared" si="1"/>
        <v>55.601322005548276</v>
      </c>
      <c r="F24" s="54">
        <v>893692.8</v>
      </c>
      <c r="G24" s="54">
        <v>591217</v>
      </c>
      <c r="H24" s="10">
        <f t="shared" si="2"/>
        <v>66.154387726968366</v>
      </c>
      <c r="I24" s="10">
        <f t="shared" si="3"/>
        <v>32094.539999999921</v>
      </c>
      <c r="J24" s="10">
        <f t="shared" si="4"/>
        <v>103.59122732106603</v>
      </c>
      <c r="K24" s="10">
        <f t="shared" si="5"/>
        <v>-76467</v>
      </c>
      <c r="L24" s="10">
        <f t="shared" si="6"/>
        <v>87.066170289419958</v>
      </c>
      <c r="XET24" s="19">
        <f t="shared" si="0"/>
        <v>2881799.0931073427</v>
      </c>
    </row>
    <row r="25" spans="1:12 16374:16374" x14ac:dyDescent="0.2">
      <c r="A25" s="5" t="s">
        <v>18</v>
      </c>
      <c r="B25" s="3">
        <v>500</v>
      </c>
      <c r="C25" s="65">
        <v>76329097.760000005</v>
      </c>
      <c r="D25" s="65">
        <v>55280985.82</v>
      </c>
      <c r="E25" s="10">
        <f t="shared" si="1"/>
        <v>72.424524122922108</v>
      </c>
      <c r="F25" s="53">
        <v>78429008.180000007</v>
      </c>
      <c r="G25" s="53">
        <v>58299536.390000001</v>
      </c>
      <c r="H25" s="10">
        <f t="shared" si="2"/>
        <v>74.334149752599856</v>
      </c>
      <c r="I25" s="10">
        <f t="shared" si="3"/>
        <v>-2099910.4200000018</v>
      </c>
      <c r="J25" s="10">
        <f t="shared" si="4"/>
        <v>97.322533500384765</v>
      </c>
      <c r="K25" s="10">
        <f t="shared" si="5"/>
        <v>-3018550.5700000003</v>
      </c>
      <c r="L25" s="10">
        <f t="shared" si="6"/>
        <v>94.822342068370602</v>
      </c>
      <c r="XET25" s="19">
        <f t="shared" si="0"/>
        <v>263221006.06354949</v>
      </c>
    </row>
    <row r="26" spans="1:12 16374:16374" x14ac:dyDescent="0.2">
      <c r="A26" s="20" t="s">
        <v>19</v>
      </c>
      <c r="B26" s="21">
        <v>501</v>
      </c>
      <c r="C26" s="66">
        <v>1025341.39</v>
      </c>
      <c r="D26" s="66">
        <v>958320.58</v>
      </c>
      <c r="E26" s="10">
        <f t="shared" si="1"/>
        <v>93.463561438790649</v>
      </c>
      <c r="F26" s="54">
        <v>1275640.4099999999</v>
      </c>
      <c r="G26" s="54">
        <v>747007.83</v>
      </c>
      <c r="H26" s="10">
        <f t="shared" si="2"/>
        <v>58.559436040443408</v>
      </c>
      <c r="I26" s="10">
        <f t="shared" si="3"/>
        <v>-250299.0199999999</v>
      </c>
      <c r="J26" s="10">
        <f t="shared" si="4"/>
        <v>80.378559816868773</v>
      </c>
      <c r="K26" s="10">
        <f t="shared" si="5"/>
        <v>211312.75</v>
      </c>
      <c r="L26" s="10">
        <f t="shared" si="6"/>
        <v>128.2878895660304</v>
      </c>
      <c r="XET26" s="19">
        <f t="shared" si="0"/>
        <v>3968185.6294468623</v>
      </c>
    </row>
    <row r="27" spans="1:12 16374:16374" x14ac:dyDescent="0.2">
      <c r="A27" s="20" t="s">
        <v>20</v>
      </c>
      <c r="B27" s="21">
        <v>502</v>
      </c>
      <c r="C27" s="66">
        <v>1843040.85</v>
      </c>
      <c r="D27" s="66">
        <v>1114751.3799999999</v>
      </c>
      <c r="E27" s="10">
        <f t="shared" si="1"/>
        <v>60.484355514963205</v>
      </c>
      <c r="F27" s="54">
        <v>1416001.35</v>
      </c>
      <c r="G27" s="54">
        <v>808075.48</v>
      </c>
      <c r="H27" s="10">
        <f t="shared" si="2"/>
        <v>57.067422993629201</v>
      </c>
      <c r="I27" s="10">
        <f t="shared" si="3"/>
        <v>427039.5</v>
      </c>
      <c r="J27" s="10">
        <f t="shared" si="4"/>
        <v>130.15812802720845</v>
      </c>
      <c r="K27" s="10">
        <f t="shared" si="5"/>
        <v>306675.89999999991</v>
      </c>
      <c r="L27" s="10">
        <f t="shared" si="6"/>
        <v>137.95139285750878</v>
      </c>
      <c r="XET27" s="19">
        <f t="shared" si="0"/>
        <v>5916472.1212993935</v>
      </c>
    </row>
    <row r="28" spans="1:12 16374:16374" x14ac:dyDescent="0.2">
      <c r="A28" s="20" t="s">
        <v>21</v>
      </c>
      <c r="B28" s="21">
        <v>503</v>
      </c>
      <c r="C28" s="66">
        <v>73460715.519999996</v>
      </c>
      <c r="D28" s="66">
        <v>53207913.859999999</v>
      </c>
      <c r="E28" s="10">
        <f t="shared" si="1"/>
        <v>72.430432351988074</v>
      </c>
      <c r="F28" s="54">
        <v>75737366.420000002</v>
      </c>
      <c r="G28" s="54">
        <v>56744453.079999998</v>
      </c>
      <c r="H28" s="10">
        <f t="shared" si="2"/>
        <v>74.922664679578119</v>
      </c>
      <c r="I28" s="10">
        <f t="shared" si="3"/>
        <v>-2276650.900000006</v>
      </c>
      <c r="J28" s="10">
        <f t="shared" si="4"/>
        <v>96.994018926701415</v>
      </c>
      <c r="K28" s="10">
        <f t="shared" si="5"/>
        <v>-3536539.2199999988</v>
      </c>
      <c r="L28" s="10">
        <f t="shared" si="6"/>
        <v>93.767603654556183</v>
      </c>
      <c r="XET28" s="19">
        <f t="shared" si="0"/>
        <v>253338099.87471956</v>
      </c>
    </row>
    <row r="29" spans="1:12 16374:16374" ht="22.5" x14ac:dyDescent="0.2">
      <c r="A29" s="5" t="s">
        <v>22</v>
      </c>
      <c r="B29" s="3">
        <v>600</v>
      </c>
      <c r="C29" s="65">
        <v>3115906.7</v>
      </c>
      <c r="D29" s="65">
        <v>1601590.56</v>
      </c>
      <c r="E29" s="10">
        <f t="shared" si="1"/>
        <v>51.400465874026331</v>
      </c>
      <c r="F29" s="53">
        <v>847370.8</v>
      </c>
      <c r="G29" s="53">
        <v>107600</v>
      </c>
      <c r="H29" s="10">
        <f t="shared" si="2"/>
        <v>12.698100996635711</v>
      </c>
      <c r="I29" s="10">
        <f t="shared" si="3"/>
        <v>2268535.9000000004</v>
      </c>
      <c r="J29" s="51" t="s">
        <v>56</v>
      </c>
      <c r="K29" s="10">
        <f t="shared" si="5"/>
        <v>1493990.56</v>
      </c>
      <c r="L29" s="51" t="s">
        <v>57</v>
      </c>
      <c r="XET29" s="19">
        <f t="shared" si="0"/>
        <v>9435658.6185668707</v>
      </c>
    </row>
    <row r="30" spans="1:12 16374:16374" ht="22.5" customHeight="1" x14ac:dyDescent="0.2">
      <c r="A30" s="20" t="s">
        <v>23</v>
      </c>
      <c r="B30" s="21">
        <v>605</v>
      </c>
      <c r="C30" s="66">
        <v>3115906.7</v>
      </c>
      <c r="D30" s="66">
        <v>1601590.56</v>
      </c>
      <c r="E30" s="10">
        <f t="shared" si="1"/>
        <v>51.400465874026331</v>
      </c>
      <c r="F30" s="54">
        <v>847370.8</v>
      </c>
      <c r="G30" s="54">
        <v>107600</v>
      </c>
      <c r="H30" s="10">
        <f t="shared" si="2"/>
        <v>12.698100996635711</v>
      </c>
      <c r="I30" s="10">
        <f t="shared" si="3"/>
        <v>2268535.9000000004</v>
      </c>
      <c r="J30" s="51" t="s">
        <v>56</v>
      </c>
      <c r="K30" s="10">
        <f t="shared" si="5"/>
        <v>1493990.56</v>
      </c>
      <c r="L30" s="51" t="s">
        <v>57</v>
      </c>
      <c r="XET30" s="19">
        <f t="shared" si="0"/>
        <v>9435663.6185668707</v>
      </c>
    </row>
    <row r="31" spans="1:12 16374:16374" x14ac:dyDescent="0.2">
      <c r="A31" s="5" t="s">
        <v>24</v>
      </c>
      <c r="B31" s="3">
        <v>700</v>
      </c>
      <c r="C31" s="65">
        <v>714664425.16999996</v>
      </c>
      <c r="D31" s="65">
        <v>559179205.70000005</v>
      </c>
      <c r="E31" s="10">
        <f t="shared" si="1"/>
        <v>78.243604411537063</v>
      </c>
      <c r="F31" s="56">
        <v>784055360.13</v>
      </c>
      <c r="G31" s="56">
        <v>554736108.08000004</v>
      </c>
      <c r="H31" s="10">
        <f t="shared" si="2"/>
        <v>70.752160662229542</v>
      </c>
      <c r="I31" s="10">
        <f t="shared" si="3"/>
        <v>-69390934.960000038</v>
      </c>
      <c r="J31" s="10">
        <f t="shared" si="4"/>
        <v>91.149740376942944</v>
      </c>
      <c r="K31" s="10">
        <f t="shared" si="5"/>
        <v>4443097.6200000048</v>
      </c>
      <c r="L31" s="10">
        <f t="shared" si="6"/>
        <v>100.80093896093732</v>
      </c>
      <c r="XET31" s="19">
        <f t="shared" si="0"/>
        <v>2547688302.6864438</v>
      </c>
    </row>
    <row r="32" spans="1:12 16374:16374" x14ac:dyDescent="0.2">
      <c r="A32" s="20" t="s">
        <v>25</v>
      </c>
      <c r="B32" s="21">
        <v>701</v>
      </c>
      <c r="C32" s="66">
        <v>178276917.36000001</v>
      </c>
      <c r="D32" s="66">
        <v>135173620.30000001</v>
      </c>
      <c r="E32" s="10">
        <f t="shared" si="1"/>
        <v>75.822278229682311</v>
      </c>
      <c r="F32" s="57">
        <v>164537929.97999999</v>
      </c>
      <c r="G32" s="57">
        <v>127907828.95999999</v>
      </c>
      <c r="H32" s="10">
        <f t="shared" si="2"/>
        <v>77.73759459326341</v>
      </c>
      <c r="I32" s="10">
        <f t="shared" si="3"/>
        <v>13738987.380000025</v>
      </c>
      <c r="J32" s="10">
        <f t="shared" si="4"/>
        <v>108.35004268114351</v>
      </c>
      <c r="K32" s="10">
        <f t="shared" si="5"/>
        <v>7265791.3400000185</v>
      </c>
      <c r="L32" s="10">
        <f t="shared" si="6"/>
        <v>105.68048992706477</v>
      </c>
      <c r="XET32" s="19">
        <f t="shared" si="0"/>
        <v>626902143.91040552</v>
      </c>
    </row>
    <row r="33" spans="1:12 16374:16374" x14ac:dyDescent="0.2">
      <c r="A33" s="20" t="s">
        <v>26</v>
      </c>
      <c r="B33" s="21">
        <v>702</v>
      </c>
      <c r="C33" s="66">
        <v>469346679.20999998</v>
      </c>
      <c r="D33" s="66">
        <v>374672335.88</v>
      </c>
      <c r="E33" s="10">
        <f t="shared" si="1"/>
        <v>79.82848339539656</v>
      </c>
      <c r="F33" s="57">
        <v>551041048.59000003</v>
      </c>
      <c r="G33" s="57">
        <v>377114109.31</v>
      </c>
      <c r="H33" s="10">
        <f t="shared" si="2"/>
        <v>68.436663706806769</v>
      </c>
      <c r="I33" s="10">
        <f t="shared" si="3"/>
        <v>-81694369.380000055</v>
      </c>
      <c r="J33" s="10">
        <f t="shared" si="4"/>
        <v>85.174540156483985</v>
      </c>
      <c r="K33" s="10">
        <f t="shared" si="5"/>
        <v>-2441773.4300000072</v>
      </c>
      <c r="L33" s="10">
        <f t="shared" si="6"/>
        <v>99.352510720304878</v>
      </c>
      <c r="XET33" s="19">
        <f t="shared" si="0"/>
        <v>1688039064.9721975</v>
      </c>
    </row>
    <row r="34" spans="1:12 16374:16374" x14ac:dyDescent="0.2">
      <c r="A34" s="20" t="s">
        <v>27</v>
      </c>
      <c r="B34" s="21">
        <v>703</v>
      </c>
      <c r="C34" s="66">
        <v>32740964.440000001</v>
      </c>
      <c r="D34" s="66">
        <v>25125276.539999999</v>
      </c>
      <c r="E34" s="10">
        <f t="shared" si="1"/>
        <v>76.739573710614863</v>
      </c>
      <c r="F34" s="57">
        <v>37888392.770000003</v>
      </c>
      <c r="G34" s="57">
        <v>28228380.899999999</v>
      </c>
      <c r="H34" s="10">
        <f t="shared" si="2"/>
        <v>74.504033653154082</v>
      </c>
      <c r="I34" s="10">
        <f t="shared" si="3"/>
        <v>-5147428.3300000019</v>
      </c>
      <c r="J34" s="10">
        <f t="shared" si="4"/>
        <v>86.414234139602428</v>
      </c>
      <c r="K34" s="10">
        <f t="shared" si="5"/>
        <v>-3103104.3599999994</v>
      </c>
      <c r="L34" s="10">
        <f t="shared" si="6"/>
        <v>89.007147200567928</v>
      </c>
      <c r="XET34" s="19">
        <f t="shared" si="0"/>
        <v>115733511.62498873</v>
      </c>
    </row>
    <row r="35" spans="1:12 16374:16374" ht="22.5" x14ac:dyDescent="0.2">
      <c r="A35" s="20" t="s">
        <v>28</v>
      </c>
      <c r="B35" s="21">
        <v>705</v>
      </c>
      <c r="C35" s="66">
        <v>137919.99</v>
      </c>
      <c r="D35" s="66">
        <v>47600</v>
      </c>
      <c r="E35" s="10">
        <f t="shared" si="1"/>
        <v>34.51276352325722</v>
      </c>
      <c r="F35" s="57">
        <v>205268.35</v>
      </c>
      <c r="G35" s="57">
        <v>160660</v>
      </c>
      <c r="H35" s="10"/>
      <c r="I35" s="10">
        <f t="shared" si="3"/>
        <v>-67348.360000000015</v>
      </c>
      <c r="J35" s="10"/>
      <c r="K35" s="10">
        <f t="shared" si="5"/>
        <v>-113060</v>
      </c>
      <c r="L35" s="10">
        <f t="shared" si="6"/>
        <v>29.627785385285698</v>
      </c>
      <c r="XET35" s="19">
        <f t="shared" si="0"/>
        <v>371809.12054890854</v>
      </c>
    </row>
    <row r="36" spans="1:12 16374:16374" x14ac:dyDescent="0.2">
      <c r="A36" s="20" t="s">
        <v>29</v>
      </c>
      <c r="B36" s="21">
        <v>707</v>
      </c>
      <c r="C36" s="68">
        <v>2699171.88</v>
      </c>
      <c r="D36" s="68">
        <v>1632100</v>
      </c>
      <c r="E36" s="10">
        <f t="shared" si="1"/>
        <v>60.466693955036313</v>
      </c>
      <c r="F36" s="57">
        <v>2229844.12</v>
      </c>
      <c r="G36" s="57">
        <v>1543352.97</v>
      </c>
      <c r="H36" s="10">
        <f t="shared" si="2"/>
        <v>69.213491479395429</v>
      </c>
      <c r="I36" s="10">
        <f t="shared" si="3"/>
        <v>469327.75999999978</v>
      </c>
      <c r="J36" s="10">
        <f t="shared" si="4"/>
        <v>121.04755914507602</v>
      </c>
      <c r="K36" s="10">
        <f t="shared" si="5"/>
        <v>88747.030000000028</v>
      </c>
      <c r="L36" s="10">
        <f t="shared" si="6"/>
        <v>105.7502743523408</v>
      </c>
      <c r="XET36" s="19">
        <f t="shared" si="0"/>
        <v>8663607.2380189318</v>
      </c>
    </row>
    <row r="37" spans="1:12 16374:16374" x14ac:dyDescent="0.2">
      <c r="A37" s="20" t="s">
        <v>30</v>
      </c>
      <c r="B37" s="21">
        <v>709</v>
      </c>
      <c r="C37" s="68">
        <v>31462772.289999999</v>
      </c>
      <c r="D37" s="68">
        <v>22528272.98</v>
      </c>
      <c r="E37" s="10">
        <f t="shared" si="1"/>
        <v>71.602949582291885</v>
      </c>
      <c r="F37" s="57">
        <v>28152876.32</v>
      </c>
      <c r="G37" s="57">
        <v>19781775.940000001</v>
      </c>
      <c r="H37" s="10">
        <f t="shared" si="2"/>
        <v>70.265559068104494</v>
      </c>
      <c r="I37" s="10">
        <f t="shared" si="3"/>
        <v>3309895.9699999988</v>
      </c>
      <c r="J37" s="10">
        <f t="shared" si="4"/>
        <v>111.75686609203986</v>
      </c>
      <c r="K37" s="10">
        <f t="shared" si="5"/>
        <v>2746497.0399999991</v>
      </c>
      <c r="L37" s="10">
        <f t="shared" si="6"/>
        <v>113.88397608147208</v>
      </c>
      <c r="XET37" s="19">
        <f t="shared" si="0"/>
        <v>107983167.04935081</v>
      </c>
    </row>
    <row r="38" spans="1:12 16374:16374" x14ac:dyDescent="0.2">
      <c r="A38" s="5" t="s">
        <v>31</v>
      </c>
      <c r="B38" s="3">
        <v>800</v>
      </c>
      <c r="C38" s="67">
        <v>166457439.56999999</v>
      </c>
      <c r="D38" s="67">
        <v>130323788.56</v>
      </c>
      <c r="E38" s="10">
        <f t="shared" si="1"/>
        <v>78.292558684464936</v>
      </c>
      <c r="F38" s="56">
        <v>146903689.80000001</v>
      </c>
      <c r="G38" s="56">
        <v>111563336.48</v>
      </c>
      <c r="H38" s="10">
        <f t="shared" si="2"/>
        <v>75.943181979898768</v>
      </c>
      <c r="I38" s="10">
        <f t="shared" si="3"/>
        <v>19553749.769999981</v>
      </c>
      <c r="J38" s="10">
        <f t="shared" si="4"/>
        <v>113.31059131096106</v>
      </c>
      <c r="K38" s="10">
        <f t="shared" si="5"/>
        <v>18760452.079999998</v>
      </c>
      <c r="L38" s="10">
        <f t="shared" si="6"/>
        <v>116.81596541652659</v>
      </c>
      <c r="XET38" s="19">
        <f t="shared" si="0"/>
        <v>593563640.62229741</v>
      </c>
    </row>
    <row r="39" spans="1:12 16374:16374" x14ac:dyDescent="0.2">
      <c r="A39" s="20" t="s">
        <v>32</v>
      </c>
      <c r="B39" s="21">
        <v>801</v>
      </c>
      <c r="C39" s="68">
        <v>162437926.53</v>
      </c>
      <c r="D39" s="68">
        <v>127681207.56</v>
      </c>
      <c r="E39" s="10">
        <f t="shared" si="1"/>
        <v>78.603076441276215</v>
      </c>
      <c r="F39" s="57">
        <v>143034055.81999999</v>
      </c>
      <c r="G39" s="57">
        <v>109099884.61</v>
      </c>
      <c r="H39" s="10">
        <f t="shared" si="2"/>
        <v>76.275460403147505</v>
      </c>
      <c r="I39" s="10">
        <f t="shared" si="3"/>
        <v>19403870.710000008</v>
      </c>
      <c r="J39" s="10">
        <f t="shared" si="4"/>
        <v>113.56590960017148</v>
      </c>
      <c r="K39" s="10">
        <f t="shared" si="5"/>
        <v>18581322.950000003</v>
      </c>
      <c r="L39" s="10">
        <f t="shared" si="6"/>
        <v>117.03147809589603</v>
      </c>
      <c r="XET39" s="19">
        <f t="shared" si="0"/>
        <v>580239454.65592456</v>
      </c>
    </row>
    <row r="40" spans="1:12 16374:16374" ht="22.5" x14ac:dyDescent="0.2">
      <c r="A40" s="20" t="s">
        <v>33</v>
      </c>
      <c r="B40" s="21">
        <v>804</v>
      </c>
      <c r="C40" s="68">
        <v>4019513.04</v>
      </c>
      <c r="D40" s="68">
        <v>2642581</v>
      </c>
      <c r="E40" s="10">
        <f t="shared" si="1"/>
        <v>65.743809603364298</v>
      </c>
      <c r="F40" s="57">
        <v>3869633.98</v>
      </c>
      <c r="G40" s="57">
        <v>2463451.87</v>
      </c>
      <c r="H40" s="10">
        <f t="shared" si="2"/>
        <v>63.661108072035276</v>
      </c>
      <c r="I40" s="10">
        <f t="shared" si="3"/>
        <v>149879.06000000006</v>
      </c>
      <c r="J40" s="10">
        <f t="shared" si="4"/>
        <v>103.87321025127032</v>
      </c>
      <c r="K40" s="10">
        <f t="shared" si="5"/>
        <v>179129.12999999989</v>
      </c>
      <c r="L40" s="10">
        <f t="shared" si="6"/>
        <v>107.27146863234636</v>
      </c>
      <c r="XET40" s="19">
        <f t="shared" si="0"/>
        <v>13325332.629596561</v>
      </c>
    </row>
    <row r="41" spans="1:12 16374:16374" x14ac:dyDescent="0.2">
      <c r="A41" s="5" t="s">
        <v>34</v>
      </c>
      <c r="B41" s="3">
        <v>1000</v>
      </c>
      <c r="C41" s="67">
        <v>165131299.28</v>
      </c>
      <c r="D41" s="67">
        <v>128931765.94</v>
      </c>
      <c r="E41" s="10">
        <f t="shared" si="1"/>
        <v>78.078333121681951</v>
      </c>
      <c r="F41" s="56">
        <v>181718461.28999999</v>
      </c>
      <c r="G41" s="56">
        <v>133880653.56999999</v>
      </c>
      <c r="H41" s="10">
        <f t="shared" si="2"/>
        <v>73.674767340420729</v>
      </c>
      <c r="I41" s="10">
        <f t="shared" si="3"/>
        <v>-16587162.00999999</v>
      </c>
      <c r="J41" s="10">
        <f t="shared" si="4"/>
        <v>90.872054555024576</v>
      </c>
      <c r="K41" s="10">
        <f t="shared" si="5"/>
        <v>-4948887.6299999952</v>
      </c>
      <c r="L41" s="10">
        <f t="shared" si="6"/>
        <v>96.303508014014554</v>
      </c>
      <c r="XET41" s="19">
        <f t="shared" si="0"/>
        <v>588127469.36866307</v>
      </c>
    </row>
    <row r="42" spans="1:12 16374:16374" x14ac:dyDescent="0.2">
      <c r="A42" s="20" t="s">
        <v>35</v>
      </c>
      <c r="B42" s="21">
        <v>1003</v>
      </c>
      <c r="C42" s="68">
        <v>97933786.870000005</v>
      </c>
      <c r="D42" s="68">
        <v>79638701.620000005</v>
      </c>
      <c r="E42" s="10">
        <f t="shared" si="1"/>
        <v>81.318923902855502</v>
      </c>
      <c r="F42" s="57">
        <v>87004828.840000004</v>
      </c>
      <c r="G42" s="57">
        <v>75726252.590000004</v>
      </c>
      <c r="H42" s="10">
        <f t="shared" si="2"/>
        <v>87.036838758983066</v>
      </c>
      <c r="I42" s="10">
        <f t="shared" si="3"/>
        <v>10928958.030000001</v>
      </c>
      <c r="J42" s="10">
        <f t="shared" si="4"/>
        <v>112.56132352159224</v>
      </c>
      <c r="K42" s="10">
        <f t="shared" si="5"/>
        <v>3912449.0300000012</v>
      </c>
      <c r="L42" s="10">
        <f t="shared" si="6"/>
        <v>105.16656891921343</v>
      </c>
      <c r="XET42" s="19">
        <f t="shared" si="0"/>
        <v>355146366.06365508</v>
      </c>
    </row>
    <row r="43" spans="1:12 16374:16374" x14ac:dyDescent="0.2">
      <c r="A43" s="20" t="s">
        <v>36</v>
      </c>
      <c r="B43" s="21">
        <v>1004</v>
      </c>
      <c r="C43" s="68">
        <v>49020513.340000004</v>
      </c>
      <c r="D43" s="68">
        <v>36128579.310000002</v>
      </c>
      <c r="E43" s="10">
        <f t="shared" si="1"/>
        <v>73.700940378605992</v>
      </c>
      <c r="F43" s="57">
        <v>76915169.140000001</v>
      </c>
      <c r="G43" s="57">
        <v>45790770.130000003</v>
      </c>
      <c r="H43" s="10">
        <f t="shared" si="2"/>
        <v>59.534121346924728</v>
      </c>
      <c r="I43" s="10">
        <f t="shared" si="3"/>
        <v>-27894655.799999997</v>
      </c>
      <c r="J43" s="10">
        <f t="shared" si="4"/>
        <v>63.733219192138151</v>
      </c>
      <c r="K43" s="10">
        <f t="shared" si="5"/>
        <v>-9662190.8200000003</v>
      </c>
      <c r="L43" s="10">
        <f t="shared" si="6"/>
        <v>78.89926115553628</v>
      </c>
      <c r="XET43" s="19">
        <f t="shared" si="0"/>
        <v>170299465.16754207</v>
      </c>
    </row>
    <row r="44" spans="1:12 16374:16374" x14ac:dyDescent="0.2">
      <c r="A44" s="20" t="s">
        <v>37</v>
      </c>
      <c r="B44" s="21">
        <v>1006</v>
      </c>
      <c r="C44" s="68">
        <v>18176999.07</v>
      </c>
      <c r="D44" s="68">
        <v>13164485.01</v>
      </c>
      <c r="E44" s="10">
        <f t="shared" si="1"/>
        <v>72.423863583330203</v>
      </c>
      <c r="F44" s="57">
        <v>17798463.309999999</v>
      </c>
      <c r="G44" s="57">
        <v>12363630.85</v>
      </c>
      <c r="H44" s="10">
        <f t="shared" si="2"/>
        <v>69.464597222017147</v>
      </c>
      <c r="I44" s="10">
        <f t="shared" si="3"/>
        <v>378535.76000000164</v>
      </c>
      <c r="J44" s="10">
        <f t="shared" si="4"/>
        <v>102.1267890008646</v>
      </c>
      <c r="K44" s="10">
        <f t="shared" si="5"/>
        <v>800854.16000000015</v>
      </c>
      <c r="L44" s="10">
        <f t="shared" si="6"/>
        <v>106.47749977103207</v>
      </c>
      <c r="XET44" s="19">
        <f t="shared" si="0"/>
        <v>62684324.652749568</v>
      </c>
    </row>
    <row r="45" spans="1:12 16374:16374" ht="24" customHeight="1" x14ac:dyDescent="0.2">
      <c r="A45" s="5" t="s">
        <v>38</v>
      </c>
      <c r="B45" s="3">
        <v>1100</v>
      </c>
      <c r="C45" s="69">
        <v>11065263.560000001</v>
      </c>
      <c r="D45" s="69">
        <v>8301385.8899999997</v>
      </c>
      <c r="E45" s="10">
        <f t="shared" si="1"/>
        <v>75.022034902167292</v>
      </c>
      <c r="F45" s="58">
        <v>555000</v>
      </c>
      <c r="G45" s="58">
        <v>247384.04</v>
      </c>
      <c r="H45" s="10">
        <f t="shared" si="2"/>
        <v>44.573700900900903</v>
      </c>
      <c r="I45" s="10">
        <f t="shared" si="3"/>
        <v>10510263.560000001</v>
      </c>
      <c r="J45" s="51" t="s">
        <v>54</v>
      </c>
      <c r="K45" s="10">
        <f t="shared" si="5"/>
        <v>8054001.8499999996</v>
      </c>
      <c r="L45" s="51" t="s">
        <v>55</v>
      </c>
      <c r="XET45" s="19">
        <f t="shared" si="0"/>
        <v>38734518.495735802</v>
      </c>
    </row>
    <row r="46" spans="1:12 16374:16374" s="35" customFormat="1" ht="12.95" customHeight="1" x14ac:dyDescent="0.2">
      <c r="A46" s="20" t="s">
        <v>49</v>
      </c>
      <c r="B46" s="33">
        <v>1101</v>
      </c>
      <c r="C46" s="70">
        <v>3019968</v>
      </c>
      <c r="D46" s="70">
        <v>2565277.96</v>
      </c>
      <c r="E46" s="10">
        <f t="shared" si="1"/>
        <v>84.943878875537749</v>
      </c>
      <c r="F46" s="30"/>
      <c r="G46" s="30"/>
      <c r="H46" s="10"/>
      <c r="I46" s="10">
        <f t="shared" si="3"/>
        <v>3019968</v>
      </c>
      <c r="J46" s="10"/>
      <c r="K46" s="10">
        <f t="shared" si="5"/>
        <v>2565277.96</v>
      </c>
      <c r="L46" s="10"/>
      <c r="XET46" s="19"/>
    </row>
    <row r="47" spans="1:12 16374:16374" ht="16.350000000000001" customHeight="1" x14ac:dyDescent="0.2">
      <c r="A47" s="20" t="s">
        <v>39</v>
      </c>
      <c r="B47" s="33">
        <v>1102</v>
      </c>
      <c r="C47" s="70">
        <v>555000</v>
      </c>
      <c r="D47" s="70">
        <v>203150</v>
      </c>
      <c r="E47" s="10">
        <f t="shared" si="1"/>
        <v>36.603603603603602</v>
      </c>
      <c r="F47" s="59">
        <v>555000</v>
      </c>
      <c r="G47" s="59">
        <v>247384.04</v>
      </c>
      <c r="H47" s="10">
        <f t="shared" si="2"/>
        <v>44.573700900900903</v>
      </c>
      <c r="I47" s="10">
        <f t="shared" si="3"/>
        <v>0</v>
      </c>
      <c r="J47" s="10">
        <f t="shared" si="4"/>
        <v>100</v>
      </c>
      <c r="K47" s="10">
        <f t="shared" si="5"/>
        <v>-44234.040000000008</v>
      </c>
      <c r="L47" s="10">
        <f t="shared" si="6"/>
        <v>82.11928303863094</v>
      </c>
      <c r="XET47" s="19">
        <f t="shared" si="0"/>
        <v>1517665.2965875431</v>
      </c>
    </row>
    <row r="48" spans="1:12 16374:16374" s="35" customFormat="1" ht="16.350000000000001" customHeight="1" thickBot="1" x14ac:dyDescent="0.25">
      <c r="A48" s="22" t="s">
        <v>50</v>
      </c>
      <c r="B48" s="34">
        <v>1103</v>
      </c>
      <c r="C48" s="70">
        <v>7490295.5599999996</v>
      </c>
      <c r="D48" s="70">
        <v>5532957.9299999997</v>
      </c>
      <c r="E48" s="27">
        <f t="shared" si="1"/>
        <v>73.868352532673626</v>
      </c>
      <c r="F48" s="52"/>
      <c r="G48" s="52"/>
      <c r="H48" s="27"/>
      <c r="I48" s="27">
        <f t="shared" si="3"/>
        <v>7490295.5599999996</v>
      </c>
      <c r="J48" s="27"/>
      <c r="K48" s="27">
        <f t="shared" si="5"/>
        <v>5532957.9299999997</v>
      </c>
      <c r="L48" s="10"/>
      <c r="XET48" s="19"/>
    </row>
    <row r="49" spans="1:12 16374:16374" ht="20.45" customHeight="1" thickBot="1" x14ac:dyDescent="0.25">
      <c r="A49" s="36" t="s">
        <v>41</v>
      </c>
      <c r="B49" s="37"/>
      <c r="C49" s="72">
        <v>1498260699.4200001</v>
      </c>
      <c r="D49" s="71">
        <f>1123718067.75-907983.47</f>
        <v>1122810084.28</v>
      </c>
      <c r="E49" s="31">
        <f t="shared" si="1"/>
        <v>74.940902121683976</v>
      </c>
      <c r="F49" s="61">
        <v>1627668759.6500001</v>
      </c>
      <c r="G49" s="60">
        <v>1110322502.28</v>
      </c>
      <c r="H49" s="31">
        <f t="shared" si="2"/>
        <v>68.215507344304754</v>
      </c>
      <c r="I49" s="38">
        <f t="shared" ref="I49" si="7">C49-F49</f>
        <v>-129408060.23000002</v>
      </c>
      <c r="J49" s="31">
        <f t="shared" si="4"/>
        <v>92.049484303069931</v>
      </c>
      <c r="K49" s="31">
        <f t="shared" si="5"/>
        <v>12487582</v>
      </c>
      <c r="L49" s="32">
        <f t="shared" si="6"/>
        <v>101.12468061976203</v>
      </c>
      <c r="XET49" s="19">
        <f t="shared" si="0"/>
        <v>5242141903.7305746</v>
      </c>
    </row>
    <row r="50" spans="1:12 16374:16374" ht="12.75" customHeight="1" x14ac:dyDescent="0.2">
      <c r="A50" s="2"/>
      <c r="B50" s="2"/>
    </row>
    <row r="51" spans="1:12 16374:16374" ht="12.75" customHeight="1" x14ac:dyDescent="0.2">
      <c r="A51" s="2"/>
      <c r="B51" s="2"/>
    </row>
    <row r="52" spans="1:12 16374:16374" ht="12.75" customHeight="1" x14ac:dyDescent="0.2">
      <c r="A52" s="1"/>
      <c r="B52" s="1"/>
    </row>
    <row r="53" spans="1:12 16374:16374" ht="12.75" customHeight="1" x14ac:dyDescent="0.2">
      <c r="A53" s="1"/>
      <c r="B53" s="1"/>
    </row>
    <row r="54" spans="1:12 16374:16374" ht="12.75" customHeight="1" x14ac:dyDescent="0.2">
      <c r="A54" s="1"/>
      <c r="B54" s="1"/>
    </row>
  </sheetData>
  <mergeCells count="7">
    <mergeCell ref="F3:H3"/>
    <mergeCell ref="A1:L1"/>
    <mergeCell ref="C3:E3"/>
    <mergeCell ref="I3:I4"/>
    <mergeCell ref="J3:J4"/>
    <mergeCell ref="K3:K4"/>
    <mergeCell ref="L3:L4"/>
  </mergeCells>
  <pageMargins left="0.39370078740157499" right="0.39370078740157499" top="0.59055118110236204" bottom="0.59055118110236204" header="0.499999992490753" footer="0.499999992490753"/>
  <pageSetup paperSize="9" scale="98" fitToHeight="0" orientation="landscape" r:id="rId1"/>
  <headerFooter alignWithMargins="0"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Карпова С.Н.</dc:creator>
  <cp:lastModifiedBy>Микулина Г.В.</cp:lastModifiedBy>
  <dcterms:created xsi:type="dcterms:W3CDTF">2024-06-25T07:55:23Z</dcterms:created>
  <dcterms:modified xsi:type="dcterms:W3CDTF">2025-10-13T07:55:29Z</dcterms:modified>
</cp:coreProperties>
</file>