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070"/>
  </bookViews>
  <sheets>
    <sheet name="2024-2025" sheetId="2" r:id="rId1"/>
  </sheets>
  <calcPr calcId="145621"/>
</workbook>
</file>

<file path=xl/calcChain.xml><?xml version="1.0" encoding="utf-8"?>
<calcChain xmlns="http://schemas.openxmlformats.org/spreadsheetml/2006/main">
  <c r="L23" i="2" l="1"/>
  <c r="L24" i="2"/>
  <c r="H23" i="2"/>
  <c r="J17" i="2"/>
  <c r="G17" i="2"/>
  <c r="K22" i="2"/>
  <c r="K23" i="2"/>
  <c r="K24" i="2"/>
  <c r="F17" i="2"/>
  <c r="K13" i="2"/>
  <c r="H14" i="2"/>
  <c r="I14" i="2"/>
  <c r="K14" i="2"/>
  <c r="L14" i="2"/>
  <c r="L18" i="2" l="1"/>
  <c r="L19" i="2"/>
  <c r="L20" i="2"/>
  <c r="L21" i="2"/>
  <c r="L11" i="2"/>
  <c r="L12" i="2"/>
  <c r="L15" i="2"/>
  <c r="L16" i="2"/>
  <c r="K19" i="2"/>
  <c r="K20" i="2"/>
  <c r="K21" i="2"/>
  <c r="K18" i="2"/>
  <c r="K12" i="2"/>
  <c r="K15" i="2"/>
  <c r="K16" i="2"/>
  <c r="K11" i="2"/>
  <c r="J10" i="2"/>
  <c r="G10" i="2"/>
  <c r="I19" i="2"/>
  <c r="I20" i="2"/>
  <c r="I21" i="2"/>
  <c r="I18" i="2"/>
  <c r="I11" i="2"/>
  <c r="I12" i="2"/>
  <c r="I15" i="2"/>
  <c r="I16" i="2"/>
  <c r="H19" i="2"/>
  <c r="H20" i="2"/>
  <c r="H21" i="2"/>
  <c r="H18" i="2"/>
  <c r="H11" i="2"/>
  <c r="H12" i="2"/>
  <c r="H15" i="2"/>
  <c r="H16" i="2"/>
  <c r="L10" i="2" l="1"/>
  <c r="L17" i="2"/>
  <c r="J9" i="2"/>
  <c r="K17" i="2"/>
  <c r="G9" i="2"/>
  <c r="K10" i="2"/>
  <c r="H17" i="2"/>
  <c r="F10" i="2"/>
  <c r="H10" i="2" s="1"/>
  <c r="E17" i="2"/>
  <c r="I17" i="2" s="1"/>
  <c r="E10" i="2"/>
  <c r="I10" i="2" s="1"/>
  <c r="F9" i="2" l="1"/>
  <c r="E9" i="2"/>
  <c r="I9" i="2" s="1"/>
  <c r="L9" i="2"/>
  <c r="K9" i="2"/>
  <c r="H9" i="2"/>
</calcChain>
</file>

<file path=xl/sharedStrings.xml><?xml version="1.0" encoding="utf-8"?>
<sst xmlns="http://schemas.openxmlformats.org/spreadsheetml/2006/main" count="43" uniqueCount="39">
  <si>
    <t>КБК</t>
  </si>
  <si>
    <t>2024 год</t>
  </si>
  <si>
    <t>первоначальный план</t>
  </si>
  <si>
    <t>руб</t>
  </si>
  <si>
    <t>%</t>
  </si>
  <si>
    <t xml:space="preserve">утверждено </t>
  </si>
  <si>
    <t>исполнено</t>
  </si>
  <si>
    <t>% исп  год ут. плана</t>
  </si>
  <si>
    <t>% исп  год первон. плана</t>
  </si>
  <si>
    <t>ИТОГО ДОХОДОВ</t>
  </si>
  <si>
    <t>НАЛОГОВЫЕ И НЕНАЛОГОВЫЕ ДОХОДЫ</t>
  </si>
  <si>
    <t>Налог на доходы физических лиц</t>
  </si>
  <si>
    <t>000 101 02 000 01 0000 000</t>
  </si>
  <si>
    <t>Акцизы</t>
  </si>
  <si>
    <t>000 103 02 000 01 0000 000</t>
  </si>
  <si>
    <t>Налоги на совокупный доход</t>
  </si>
  <si>
    <t>000 105 00 000 00 0000 000</t>
  </si>
  <si>
    <t>000 106 00 000 000000 000</t>
  </si>
  <si>
    <t xml:space="preserve">Иные налоговые и неналоговые доходы </t>
  </si>
  <si>
    <t>БЕЗВОЗМЕЗДНЫЕ ПОСТУПЛЕНИЯ</t>
  </si>
  <si>
    <t>Дотации на выравнивание бюджетной обеспеченности</t>
  </si>
  <si>
    <t xml:space="preserve">  000 2 02 00 000 00 0000 000</t>
  </si>
  <si>
    <t>Субсидии</t>
  </si>
  <si>
    <t>Субвенции</t>
  </si>
  <si>
    <t>Налоги на имущество</t>
  </si>
  <si>
    <t>2025 год</t>
  </si>
  <si>
    <t>2025 г. к 2024г.</t>
  </si>
  <si>
    <t>Доходы от возврата остатков субсидий, субвенций и иных межбюджетных трансфертов</t>
  </si>
  <si>
    <t>Туристический налог</t>
  </si>
  <si>
    <t>000 103 03 000 01 0000 000</t>
  </si>
  <si>
    <t>Перечисление для осуществления возврата (зачета)излишне уплаченных или излишне взысканных сумм налогов, сборов и иных платежей</t>
  </si>
  <si>
    <t>01.10.2025 г.</t>
  </si>
  <si>
    <t>01.10.2024 г.</t>
  </si>
  <si>
    <t>Сведения об исполнении бюджета Андроповского муниципального округа Ставропольского края за девять месяцев 2025 года  по доходам в разрезе видов доходов в сравнении с запланированными годовыми значениями и с фактическими значениями соответствующего периода прошлого года</t>
  </si>
  <si>
    <t xml:space="preserve">  000 2 18 00 000 00 0000 000</t>
  </si>
  <si>
    <t xml:space="preserve">  000 2 19 00 000 00 0000 000</t>
  </si>
  <si>
    <t>Иные межбюджетные трансферты</t>
  </si>
  <si>
    <t>Безвозмездные поступления от государственных (муниципальных) организаций</t>
  </si>
  <si>
    <t xml:space="preserve">  000 2 03 00 000 00 0000 000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</si>
</sst>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6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/>
    <xf numFmtId="3" fontId="10" fillId="2" borderId="18" xfId="1" applyNumberFormat="1" applyFont="1" applyFill="1" applyBorder="1" applyAlignment="1" applyProtection="1">
      <alignment horizontal="left" vertical="center" wrapText="1"/>
      <protection locked="0"/>
    </xf>
    <xf numFmtId="3" fontId="4" fillId="2" borderId="25" xfId="1" applyNumberFormat="1" applyFont="1" applyFill="1" applyBorder="1" applyAlignment="1" applyProtection="1">
      <alignment horizontal="left" vertical="center" wrapText="1"/>
      <protection locked="0"/>
    </xf>
    <xf numFmtId="3" fontId="4" fillId="2" borderId="27" xfId="1" applyNumberFormat="1" applyFont="1" applyFill="1" applyBorder="1" applyAlignment="1" applyProtection="1">
      <alignment horizontal="left" vertical="center" wrapText="1"/>
      <protection locked="0"/>
    </xf>
    <xf numFmtId="3" fontId="4" fillId="2" borderId="26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Border="1"/>
    <xf numFmtId="0" fontId="13" fillId="0" borderId="21" xfId="0" applyFont="1" applyBorder="1"/>
    <xf numFmtId="0" fontId="13" fillId="0" borderId="15" xfId="0" applyFont="1" applyBorder="1"/>
    <xf numFmtId="4" fontId="13" fillId="0" borderId="20" xfId="0" applyNumberFormat="1" applyFont="1" applyBorder="1"/>
    <xf numFmtId="0" fontId="13" fillId="0" borderId="20" xfId="0" applyFont="1" applyBorder="1"/>
    <xf numFmtId="0" fontId="13" fillId="0" borderId="23" xfId="0" applyFont="1" applyBorder="1"/>
    <xf numFmtId="3" fontId="12" fillId="2" borderId="24" xfId="1" applyNumberFormat="1" applyFont="1" applyFill="1" applyBorder="1" applyAlignment="1" applyProtection="1">
      <alignment horizontal="left" vertical="center" wrapText="1"/>
      <protection locked="0"/>
    </xf>
    <xf numFmtId="3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8" xfId="1" applyNumberFormat="1" applyFont="1" applyFill="1" applyBorder="1" applyAlignment="1" applyProtection="1">
      <alignment horizontal="left" vertical="center" wrapText="1"/>
      <protection locked="0"/>
    </xf>
    <xf numFmtId="3" fontId="4" fillId="2" borderId="22" xfId="1" applyNumberFormat="1" applyFont="1" applyFill="1" applyBorder="1" applyAlignment="1" applyProtection="1">
      <alignment horizontal="left" vertical="center" wrapText="1"/>
      <protection locked="0"/>
    </xf>
    <xf numFmtId="3" fontId="5" fillId="2" borderId="14" xfId="1" applyNumberFormat="1" applyFont="1" applyFill="1" applyBorder="1" applyAlignment="1" applyProtection="1">
      <alignment horizontal="left" vertical="center" wrapText="1"/>
      <protection locked="0"/>
    </xf>
    <xf numFmtId="3" fontId="5" fillId="0" borderId="12" xfId="1" applyNumberFormat="1" applyFont="1" applyFill="1" applyBorder="1" applyAlignment="1" applyProtection="1">
      <alignment horizontal="left" vertical="center" wrapText="1"/>
      <protection locked="0"/>
    </xf>
    <xf numFmtId="3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18" xfId="1" applyNumberFormat="1" applyFont="1" applyFill="1" applyBorder="1" applyAlignment="1" applyProtection="1">
      <alignment horizontal="left" vertical="center" wrapText="1"/>
      <protection locked="0"/>
    </xf>
    <xf numFmtId="3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32" xfId="1" applyNumberFormat="1" applyFont="1" applyFill="1" applyBorder="1" applyAlignment="1" applyProtection="1">
      <alignment horizontal="left" vertical="center" wrapText="1"/>
      <protection locked="0"/>
    </xf>
    <xf numFmtId="3" fontId="4" fillId="2" borderId="33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/>
    <xf numFmtId="4" fontId="14" fillId="0" borderId="36" xfId="0" applyNumberFormat="1" applyFont="1" applyBorder="1"/>
    <xf numFmtId="4" fontId="13" fillId="0" borderId="37" xfId="0" applyNumberFormat="1" applyFont="1" applyBorder="1"/>
    <xf numFmtId="4" fontId="13" fillId="0" borderId="31" xfId="0" applyNumberFormat="1" applyFont="1" applyBorder="1"/>
    <xf numFmtId="1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45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46" xfId="0" applyNumberFormat="1" applyFont="1" applyBorder="1" applyAlignment="1">
      <alignment horizontal="center"/>
    </xf>
    <xf numFmtId="4" fontId="13" fillId="0" borderId="35" xfId="0" applyNumberFormat="1" applyFont="1" applyBorder="1"/>
    <xf numFmtId="4" fontId="13" fillId="0" borderId="36" xfId="0" applyNumberFormat="1" applyFont="1" applyBorder="1"/>
    <xf numFmtId="4" fontId="13" fillId="0" borderId="39" xfId="0" applyNumberFormat="1" applyFont="1" applyBorder="1"/>
    <xf numFmtId="4" fontId="13" fillId="0" borderId="48" xfId="0" applyNumberFormat="1" applyFont="1" applyBorder="1"/>
    <xf numFmtId="0" fontId="0" fillId="2" borderId="0" xfId="0" applyFill="1"/>
    <xf numFmtId="0" fontId="14" fillId="2" borderId="8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4" fontId="14" fillId="2" borderId="28" xfId="0" applyNumberFormat="1" applyFont="1" applyFill="1" applyBorder="1"/>
    <xf numFmtId="4" fontId="14" fillId="2" borderId="35" xfId="0" applyNumberFormat="1" applyFont="1" applyFill="1" applyBorder="1"/>
    <xf numFmtId="1" fontId="16" fillId="2" borderId="11" xfId="0" applyNumberFormat="1" applyFont="1" applyFill="1" applyBorder="1" applyAlignment="1">
      <alignment horizontal="center"/>
    </xf>
    <xf numFmtId="4" fontId="14" fillId="2" borderId="40" xfId="0" applyNumberFormat="1" applyFont="1" applyFill="1" applyBorder="1"/>
    <xf numFmtId="4" fontId="14" fillId="2" borderId="14" xfId="0" applyNumberFormat="1" applyFont="1" applyFill="1" applyBorder="1"/>
    <xf numFmtId="4" fontId="14" fillId="2" borderId="36" xfId="0" applyNumberFormat="1" applyFont="1" applyFill="1" applyBorder="1"/>
    <xf numFmtId="1" fontId="16" fillId="2" borderId="1" xfId="0" applyNumberFormat="1" applyFont="1" applyFill="1" applyBorder="1" applyAlignment="1">
      <alignment horizontal="center"/>
    </xf>
    <xf numFmtId="4" fontId="14" fillId="2" borderId="41" xfId="0" applyNumberFormat="1" applyFont="1" applyFill="1" applyBorder="1"/>
    <xf numFmtId="4" fontId="13" fillId="2" borderId="4" xfId="0" applyNumberFormat="1" applyFont="1" applyFill="1" applyBorder="1"/>
    <xf numFmtId="4" fontId="13" fillId="2" borderId="37" xfId="0" applyNumberFormat="1" applyFont="1" applyFill="1" applyBorder="1"/>
    <xf numFmtId="1" fontId="16" fillId="2" borderId="45" xfId="0" applyNumberFormat="1" applyFont="1" applyFill="1" applyBorder="1" applyAlignment="1">
      <alignment horizontal="center"/>
    </xf>
    <xf numFmtId="4" fontId="13" fillId="2" borderId="42" xfId="0" applyNumberFormat="1" applyFont="1" applyFill="1" applyBorder="1"/>
    <xf numFmtId="4" fontId="13" fillId="2" borderId="2" xfId="0" applyNumberFormat="1" applyFont="1" applyFill="1" applyBorder="1"/>
    <xf numFmtId="4" fontId="13" fillId="2" borderId="31" xfId="0" applyNumberFormat="1" applyFont="1" applyFill="1" applyBorder="1"/>
    <xf numFmtId="1" fontId="16" fillId="2" borderId="29" xfId="0" applyNumberFormat="1" applyFont="1" applyFill="1" applyBorder="1" applyAlignment="1">
      <alignment horizontal="center"/>
    </xf>
    <xf numFmtId="4" fontId="13" fillId="2" borderId="43" xfId="0" applyNumberFormat="1" applyFont="1" applyFill="1" applyBorder="1"/>
    <xf numFmtId="4" fontId="17" fillId="2" borderId="12" xfId="0" applyNumberFormat="1" applyFont="1" applyFill="1" applyBorder="1"/>
    <xf numFmtId="4" fontId="17" fillId="2" borderId="38" xfId="0" applyNumberFormat="1" applyFont="1" applyFill="1" applyBorder="1"/>
    <xf numFmtId="1" fontId="16" fillId="2" borderId="5" xfId="0" applyNumberFormat="1" applyFont="1" applyFill="1" applyBorder="1" applyAlignment="1">
      <alignment horizontal="center"/>
    </xf>
    <xf numFmtId="4" fontId="17" fillId="2" borderId="47" xfId="0" applyNumberFormat="1" applyFont="1" applyFill="1" applyBorder="1"/>
    <xf numFmtId="1" fontId="18" fillId="2" borderId="1" xfId="0" applyNumberFormat="1" applyFont="1" applyFill="1" applyBorder="1" applyAlignment="1">
      <alignment horizontal="center"/>
    </xf>
    <xf numFmtId="4" fontId="13" fillId="2" borderId="30" xfId="0" applyNumberFormat="1" applyFont="1" applyFill="1" applyBorder="1"/>
    <xf numFmtId="4" fontId="13" fillId="2" borderId="34" xfId="0" applyNumberFormat="1" applyFont="1" applyFill="1" applyBorder="1"/>
    <xf numFmtId="4" fontId="13" fillId="2" borderId="12" xfId="0" applyNumberFormat="1" applyFont="1" applyFill="1" applyBorder="1"/>
    <xf numFmtId="4" fontId="13" fillId="2" borderId="38" xfId="0" applyNumberFormat="1" applyFont="1" applyFill="1" applyBorder="1"/>
    <xf numFmtId="4" fontId="13" fillId="2" borderId="47" xfId="0" applyNumberFormat="1" applyFont="1" applyFill="1" applyBorder="1"/>
    <xf numFmtId="0" fontId="0" fillId="2" borderId="3" xfId="0" applyFill="1" applyBorder="1"/>
    <xf numFmtId="4" fontId="13" fillId="2" borderId="3" xfId="0" applyNumberFormat="1" applyFont="1" applyFill="1" applyBorder="1"/>
    <xf numFmtId="4" fontId="13" fillId="2" borderId="39" xfId="0" applyNumberFormat="1" applyFont="1" applyFill="1" applyBorder="1"/>
    <xf numFmtId="4" fontId="13" fillId="2" borderId="44" xfId="0" applyNumberFormat="1" applyFont="1" applyFill="1" applyBorder="1"/>
    <xf numFmtId="0" fontId="0" fillId="0" borderId="0" xfId="0" applyBorder="1"/>
    <xf numFmtId="0" fontId="0" fillId="0" borderId="16" xfId="0" applyBorder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" fontId="4" fillId="2" borderId="49" xfId="1" applyNumberFormat="1" applyFont="1" applyFill="1" applyBorder="1" applyAlignment="1" applyProtection="1">
      <alignment horizontal="left" vertical="center" wrapText="1"/>
      <protection locked="0"/>
    </xf>
    <xf numFmtId="3" fontId="5" fillId="0" borderId="50" xfId="1" applyNumberFormat="1" applyFont="1" applyFill="1" applyBorder="1" applyAlignment="1" applyProtection="1">
      <alignment horizontal="center" vertical="center" wrapText="1"/>
      <protection locked="0"/>
    </xf>
    <xf numFmtId="4" fontId="13" fillId="2" borderId="50" xfId="0" applyNumberFormat="1" applyFont="1" applyFill="1" applyBorder="1"/>
    <xf numFmtId="4" fontId="13" fillId="2" borderId="51" xfId="0" applyNumberFormat="1" applyFont="1" applyFill="1" applyBorder="1"/>
    <xf numFmtId="1" fontId="16" fillId="2" borderId="52" xfId="0" applyNumberFormat="1" applyFont="1" applyFill="1" applyBorder="1" applyAlignment="1">
      <alignment horizontal="center"/>
    </xf>
    <xf numFmtId="4" fontId="13" fillId="2" borderId="53" xfId="0" applyNumberFormat="1" applyFont="1" applyFill="1" applyBorder="1"/>
    <xf numFmtId="4" fontId="13" fillId="0" borderId="51" xfId="0" applyNumberFormat="1" applyFont="1" applyBorder="1"/>
    <xf numFmtId="1" fontId="16" fillId="0" borderId="52" xfId="0" applyNumberFormat="1" applyFont="1" applyBorder="1" applyAlignment="1">
      <alignment horizontal="center"/>
    </xf>
    <xf numFmtId="3" fontId="11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10">
    <cellStyle name="Normal 2" xfId="2"/>
    <cellStyle name="Обычный" xfId="0" builtinId="0"/>
    <cellStyle name="Обычный 10" xfId="3"/>
    <cellStyle name="Обычный 2" xfId="4"/>
    <cellStyle name="Обычный 3" xfId="5"/>
    <cellStyle name="Обычный 3 2" xfId="6"/>
    <cellStyle name="Обычный 3 3" xfId="7"/>
    <cellStyle name="Обычный 4" xfId="1"/>
    <cellStyle name="Процентный 2" xfId="8"/>
    <cellStyle name="Процентный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24"/>
  <sheetViews>
    <sheetView tabSelected="1" workbookViewId="0">
      <selection activeCell="R11" sqref="R11"/>
    </sheetView>
  </sheetViews>
  <sheetFormatPr defaultRowHeight="15" x14ac:dyDescent="0.25"/>
  <cols>
    <col min="1" max="1" width="0.140625" style="1" customWidth="1"/>
    <col min="2" max="2" width="0.42578125" style="1" hidden="1" customWidth="1"/>
    <col min="3" max="3" width="46.5703125" style="1" customWidth="1"/>
    <col min="4" max="4" width="31.85546875" style="1" customWidth="1"/>
    <col min="5" max="5" width="18.5703125" style="37" customWidth="1"/>
    <col min="6" max="6" width="16.85546875" style="37" customWidth="1"/>
    <col min="7" max="7" width="16.7109375" style="37" customWidth="1"/>
    <col min="8" max="8" width="9.140625" style="37"/>
    <col min="9" max="9" width="8.85546875" style="37" customWidth="1"/>
    <col min="10" max="10" width="17" style="37" customWidth="1"/>
    <col min="11" max="11" width="15.85546875" style="1" customWidth="1"/>
    <col min="12" max="12" width="9.5703125" style="1" customWidth="1"/>
    <col min="13" max="13" width="26" style="1" hidden="1" customWidth="1"/>
    <col min="14" max="16384" width="9.140625" style="1"/>
  </cols>
  <sheetData>
    <row r="4" spans="3:15" ht="42" customHeight="1" x14ac:dyDescent="0.3">
      <c r="C4" s="77" t="s">
        <v>33</v>
      </c>
      <c r="D4" s="78"/>
      <c r="E4" s="78"/>
      <c r="F4" s="78"/>
      <c r="G4" s="78"/>
      <c r="H4" s="78"/>
      <c r="I4" s="78"/>
      <c r="J4" s="78"/>
      <c r="K4" s="78"/>
      <c r="L4" s="78"/>
    </row>
    <row r="5" spans="3:15" ht="15.75" thickBot="1" x14ac:dyDescent="0.3"/>
    <row r="6" spans="3:15" ht="15.75" thickBot="1" x14ac:dyDescent="0.3">
      <c r="C6" s="79"/>
      <c r="D6" s="82" t="s">
        <v>0</v>
      </c>
      <c r="E6" s="85" t="s">
        <v>25</v>
      </c>
      <c r="F6" s="86"/>
      <c r="G6" s="86"/>
      <c r="H6" s="86"/>
      <c r="I6" s="38"/>
      <c r="J6" s="39" t="s">
        <v>1</v>
      </c>
      <c r="K6" s="87" t="s">
        <v>26</v>
      </c>
      <c r="L6" s="88"/>
      <c r="M6" s="89"/>
      <c r="N6" s="76"/>
      <c r="O6" s="75"/>
    </row>
    <row r="7" spans="3:15" ht="15.75" customHeight="1" thickBot="1" x14ac:dyDescent="0.3">
      <c r="C7" s="80"/>
      <c r="D7" s="83"/>
      <c r="E7" s="90" t="s">
        <v>2</v>
      </c>
      <c r="F7" s="85" t="s">
        <v>31</v>
      </c>
      <c r="G7" s="86"/>
      <c r="H7" s="86"/>
      <c r="I7" s="92"/>
      <c r="J7" s="40" t="s">
        <v>32</v>
      </c>
      <c r="K7" s="93" t="s">
        <v>3</v>
      </c>
      <c r="L7" s="83" t="s">
        <v>4</v>
      </c>
      <c r="M7" s="6"/>
    </row>
    <row r="8" spans="3:15" ht="36.75" thickBot="1" x14ac:dyDescent="0.3">
      <c r="C8" s="81"/>
      <c r="D8" s="84"/>
      <c r="E8" s="91"/>
      <c r="F8" s="41" t="s">
        <v>5</v>
      </c>
      <c r="G8" s="42" t="s">
        <v>6</v>
      </c>
      <c r="H8" s="43" t="s">
        <v>7</v>
      </c>
      <c r="I8" s="43" t="s">
        <v>8</v>
      </c>
      <c r="J8" s="44" t="s">
        <v>6</v>
      </c>
      <c r="K8" s="94"/>
      <c r="L8" s="84"/>
      <c r="M8" s="7"/>
    </row>
    <row r="9" spans="3:15" ht="27" customHeight="1" thickBot="1" x14ac:dyDescent="0.3">
      <c r="C9" s="12" t="s">
        <v>9</v>
      </c>
      <c r="D9" s="15"/>
      <c r="E9" s="45">
        <f>E10+E17</f>
        <v>1403304738.7699997</v>
      </c>
      <c r="F9" s="45">
        <f>F10+F17</f>
        <v>1462081061.0800002</v>
      </c>
      <c r="G9" s="46">
        <f>G10+G17</f>
        <v>1082201898.8199999</v>
      </c>
      <c r="H9" s="47">
        <f>G9/F9*100</f>
        <v>74.01791375511057</v>
      </c>
      <c r="I9" s="47">
        <f>G9/E9*100</f>
        <v>77.118096228232844</v>
      </c>
      <c r="J9" s="48">
        <f>J10+J17</f>
        <v>1066369435.9000001</v>
      </c>
      <c r="K9" s="33">
        <f>G9-J9</f>
        <v>15832462.919999838</v>
      </c>
      <c r="L9" s="28">
        <f>G9/J9*100</f>
        <v>101.48470711809527</v>
      </c>
      <c r="M9" s="8"/>
    </row>
    <row r="10" spans="3:15" ht="18.75" customHeight="1" thickBot="1" x14ac:dyDescent="0.3">
      <c r="C10" s="2" t="s">
        <v>10</v>
      </c>
      <c r="D10" s="17"/>
      <c r="E10" s="49">
        <f>E11+E12+E14+E15+E16</f>
        <v>278039299.29000002</v>
      </c>
      <c r="F10" s="49">
        <f>F11+F12+F14+F15+F16</f>
        <v>295740774.18000001</v>
      </c>
      <c r="G10" s="50">
        <f>SUM(G11:G16)</f>
        <v>188591595.97</v>
      </c>
      <c r="H10" s="51">
        <f t="shared" ref="H10:H16" si="0">G10/F10*100</f>
        <v>63.769223737547733</v>
      </c>
      <c r="I10" s="51">
        <f>G10/E10*100</f>
        <v>67.829114967411698</v>
      </c>
      <c r="J10" s="52">
        <f>J11+J12+J13+J14+J15+J16</f>
        <v>175384800.83000001</v>
      </c>
      <c r="K10" s="34">
        <f>G10-J10</f>
        <v>13206795.139999986</v>
      </c>
      <c r="L10" s="29">
        <f t="shared" ref="L10:L16" si="1">G10/J10*100</f>
        <v>107.53018224925961</v>
      </c>
      <c r="M10" s="9"/>
    </row>
    <row r="11" spans="3:15" ht="18.75" x14ac:dyDescent="0.25">
      <c r="C11" s="95" t="s">
        <v>11</v>
      </c>
      <c r="D11" s="96" t="s">
        <v>12</v>
      </c>
      <c r="E11" s="97">
        <v>142987810</v>
      </c>
      <c r="F11" s="97">
        <v>154387810</v>
      </c>
      <c r="G11" s="98">
        <v>102586691.88</v>
      </c>
      <c r="H11" s="99">
        <f t="shared" si="0"/>
        <v>66.447404027558903</v>
      </c>
      <c r="I11" s="99">
        <f t="shared" ref="I11:I16" si="2">G11/E11*100</f>
        <v>71.74506126081657</v>
      </c>
      <c r="J11" s="100">
        <v>95651093.180000007</v>
      </c>
      <c r="K11" s="101">
        <f>G11-J11</f>
        <v>6935598.6999999881</v>
      </c>
      <c r="L11" s="102">
        <f t="shared" si="1"/>
        <v>107.25093511158133</v>
      </c>
      <c r="M11" s="10"/>
    </row>
    <row r="12" spans="3:15" ht="30.75" customHeight="1" x14ac:dyDescent="0.25">
      <c r="C12" s="3" t="s">
        <v>13</v>
      </c>
      <c r="D12" s="13" t="s">
        <v>14</v>
      </c>
      <c r="E12" s="57">
        <v>25182340</v>
      </c>
      <c r="F12" s="57">
        <v>25182340</v>
      </c>
      <c r="G12" s="58">
        <v>19689858.780000001</v>
      </c>
      <c r="H12" s="59">
        <f t="shared" si="0"/>
        <v>78.189154701270809</v>
      </c>
      <c r="I12" s="59">
        <f t="shared" si="2"/>
        <v>78.189154701270809</v>
      </c>
      <c r="J12" s="60">
        <v>17247552.780000001</v>
      </c>
      <c r="K12" s="26">
        <f t="shared" ref="K12:K16" si="3">G12-J12</f>
        <v>2442306</v>
      </c>
      <c r="L12" s="31">
        <f t="shared" si="1"/>
        <v>114.16030454379626</v>
      </c>
      <c r="M12" s="10"/>
    </row>
    <row r="13" spans="3:15" ht="30.75" hidden="1" customHeight="1" x14ac:dyDescent="0.25">
      <c r="C13" s="3" t="s">
        <v>28</v>
      </c>
      <c r="D13" s="13" t="s">
        <v>29</v>
      </c>
      <c r="E13" s="57"/>
      <c r="F13" s="57"/>
      <c r="G13" s="58"/>
      <c r="H13" s="59"/>
      <c r="I13" s="59"/>
      <c r="J13" s="60"/>
      <c r="K13" s="26">
        <f t="shared" si="3"/>
        <v>0</v>
      </c>
      <c r="L13" s="31"/>
      <c r="M13" s="10"/>
    </row>
    <row r="14" spans="3:15" ht="25.5" customHeight="1" x14ac:dyDescent="0.25">
      <c r="C14" s="3" t="s">
        <v>15</v>
      </c>
      <c r="D14" s="13" t="s">
        <v>16</v>
      </c>
      <c r="E14" s="57">
        <v>26776960</v>
      </c>
      <c r="F14" s="57">
        <v>26776960</v>
      </c>
      <c r="G14" s="58">
        <v>17067186.359999999</v>
      </c>
      <c r="H14" s="59">
        <f t="shared" si="0"/>
        <v>63.738327128994477</v>
      </c>
      <c r="I14" s="59">
        <f t="shared" si="2"/>
        <v>63.738327128994477</v>
      </c>
      <c r="J14" s="60">
        <v>21757626.84</v>
      </c>
      <c r="K14" s="26">
        <f t="shared" si="3"/>
        <v>-4690440.4800000004</v>
      </c>
      <c r="L14" s="31">
        <f t="shared" si="1"/>
        <v>78.44231581646153</v>
      </c>
      <c r="M14" s="10"/>
    </row>
    <row r="15" spans="3:15" ht="24.75" customHeight="1" x14ac:dyDescent="0.25">
      <c r="C15" s="3" t="s">
        <v>24</v>
      </c>
      <c r="D15" s="13" t="s">
        <v>17</v>
      </c>
      <c r="E15" s="57">
        <v>57072000</v>
      </c>
      <c r="F15" s="57">
        <v>57072000</v>
      </c>
      <c r="G15" s="58">
        <v>20641267.800000001</v>
      </c>
      <c r="H15" s="59">
        <f t="shared" si="0"/>
        <v>36.167065811606392</v>
      </c>
      <c r="I15" s="59">
        <f t="shared" si="2"/>
        <v>36.167065811606392</v>
      </c>
      <c r="J15" s="60">
        <v>19424523.100000001</v>
      </c>
      <c r="K15" s="26">
        <f t="shared" si="3"/>
        <v>1216744.6999999993</v>
      </c>
      <c r="L15" s="31">
        <f t="shared" si="1"/>
        <v>106.26396176490942</v>
      </c>
      <c r="M15" s="10"/>
    </row>
    <row r="16" spans="3:15" ht="38.25" thickBot="1" x14ac:dyDescent="0.3">
      <c r="C16" s="4" t="s">
        <v>18</v>
      </c>
      <c r="D16" s="18"/>
      <c r="E16" s="61">
        <v>26020189.289999999</v>
      </c>
      <c r="F16" s="61">
        <v>32321664.18</v>
      </c>
      <c r="G16" s="62">
        <v>28606591.149999999</v>
      </c>
      <c r="H16" s="63">
        <f t="shared" si="0"/>
        <v>88.50593518542027</v>
      </c>
      <c r="I16" s="63">
        <f t="shared" si="2"/>
        <v>109.93998095545754</v>
      </c>
      <c r="J16" s="64">
        <v>21304004.93</v>
      </c>
      <c r="K16" s="36">
        <f t="shared" si="3"/>
        <v>7302586.2199999988</v>
      </c>
      <c r="L16" s="32">
        <f t="shared" si="1"/>
        <v>134.27799723101171</v>
      </c>
      <c r="M16" s="9"/>
    </row>
    <row r="17" spans="3:13" ht="16.5" thickBot="1" x14ac:dyDescent="0.3">
      <c r="C17" s="20" t="s">
        <v>19</v>
      </c>
      <c r="D17" s="21"/>
      <c r="E17" s="49">
        <f>E18+E19+E20+E21</f>
        <v>1125265439.4799998</v>
      </c>
      <c r="F17" s="49">
        <f>F23+F21+F20+F19+F18</f>
        <v>1166340286.9000001</v>
      </c>
      <c r="G17" s="50">
        <f>G18+G19+G20+G21+G23+G24+G22</f>
        <v>893610302.85000002</v>
      </c>
      <c r="H17" s="65">
        <f>G17/F17*100</f>
        <v>76.616602623331715</v>
      </c>
      <c r="I17" s="65">
        <f>G17/E17*100</f>
        <v>79.413289655723304</v>
      </c>
      <c r="J17" s="52">
        <f>J18+J19+J20+J21+J24+J23</f>
        <v>890984635.07000005</v>
      </c>
      <c r="K17" s="25">
        <f>G17-J17</f>
        <v>2625667.7799999714</v>
      </c>
      <c r="L17" s="29">
        <f>G17/J17*100</f>
        <v>100.2946928237201</v>
      </c>
      <c r="M17" s="9"/>
    </row>
    <row r="18" spans="3:13" ht="37.5" x14ac:dyDescent="0.25">
      <c r="C18" s="16" t="s">
        <v>20</v>
      </c>
      <c r="D18" s="19" t="s">
        <v>21</v>
      </c>
      <c r="E18" s="53">
        <v>453476000</v>
      </c>
      <c r="F18" s="53">
        <v>453476000</v>
      </c>
      <c r="G18" s="54">
        <v>340107003</v>
      </c>
      <c r="H18" s="55">
        <f>G18/F18*100</f>
        <v>75.000000661556513</v>
      </c>
      <c r="I18" s="63">
        <f>G18/E18*100</f>
        <v>75.000000661556513</v>
      </c>
      <c r="J18" s="56">
        <v>301274253</v>
      </c>
      <c r="K18" s="26">
        <f>G18-J18</f>
        <v>38832750</v>
      </c>
      <c r="L18" s="30">
        <f t="shared" ref="L18:L24" si="4">G18/J18*100</f>
        <v>112.88950171258078</v>
      </c>
      <c r="M18" s="10"/>
    </row>
    <row r="19" spans="3:13" ht="18.75" x14ac:dyDescent="0.25">
      <c r="C19" s="3" t="s">
        <v>22</v>
      </c>
      <c r="D19" s="14" t="s">
        <v>21</v>
      </c>
      <c r="E19" s="57">
        <v>217249906.72999999</v>
      </c>
      <c r="F19" s="57">
        <v>247571149.03</v>
      </c>
      <c r="G19" s="58">
        <v>194493364.09999999</v>
      </c>
      <c r="H19" s="59">
        <f t="shared" ref="H19:H24" si="5">G19/F19*100</f>
        <v>78.560593535247449</v>
      </c>
      <c r="I19" s="59">
        <f t="shared" ref="I19:I24" si="6">G19/E19*100</f>
        <v>89.525177261280945</v>
      </c>
      <c r="J19" s="60">
        <v>244851768.50999999</v>
      </c>
      <c r="K19" s="27">
        <f t="shared" ref="K19:K24" si="7">G19-J19</f>
        <v>-50358404.409999996</v>
      </c>
      <c r="L19" s="31">
        <f t="shared" si="4"/>
        <v>79.433105704546577</v>
      </c>
      <c r="M19" s="10"/>
    </row>
    <row r="20" spans="3:13" ht="18.75" x14ac:dyDescent="0.25">
      <c r="C20" s="3" t="s">
        <v>23</v>
      </c>
      <c r="D20" s="14" t="s">
        <v>21</v>
      </c>
      <c r="E20" s="57">
        <v>453196126.13999999</v>
      </c>
      <c r="F20" s="57">
        <v>453460514.26999998</v>
      </c>
      <c r="G20" s="58">
        <v>345975027.35000002</v>
      </c>
      <c r="H20" s="59">
        <f t="shared" si="5"/>
        <v>76.296616014509084</v>
      </c>
      <c r="I20" s="59">
        <f t="shared" si="6"/>
        <v>76.34112636768711</v>
      </c>
      <c r="J20" s="60">
        <v>328182193.50999999</v>
      </c>
      <c r="K20" s="27">
        <f t="shared" si="7"/>
        <v>17792833.840000033</v>
      </c>
      <c r="L20" s="31">
        <f t="shared" si="4"/>
        <v>105.42163291972082</v>
      </c>
      <c r="M20" s="11"/>
    </row>
    <row r="21" spans="3:13" ht="19.5" thickBot="1" x14ac:dyDescent="0.3">
      <c r="C21" s="22" t="s">
        <v>36</v>
      </c>
      <c r="D21" s="14" t="s">
        <v>21</v>
      </c>
      <c r="E21" s="66">
        <v>1343406.61</v>
      </c>
      <c r="F21" s="57">
        <v>6223693.0599999996</v>
      </c>
      <c r="G21" s="58">
        <v>7875895.2599999998</v>
      </c>
      <c r="H21" s="59">
        <f t="shared" si="5"/>
        <v>126.54697434580748</v>
      </c>
      <c r="I21" s="59">
        <f t="shared" si="6"/>
        <v>586.26295280771319</v>
      </c>
      <c r="J21" s="60">
        <v>15949532.5</v>
      </c>
      <c r="K21" s="27">
        <f t="shared" si="7"/>
        <v>-8073637.2400000002</v>
      </c>
      <c r="L21" s="31">
        <f t="shared" si="4"/>
        <v>49.380101015499982</v>
      </c>
      <c r="M21" s="7"/>
    </row>
    <row r="22" spans="3:13" ht="56.25" x14ac:dyDescent="0.25">
      <c r="C22" s="23" t="s">
        <v>37</v>
      </c>
      <c r="D22" s="14" t="s">
        <v>38</v>
      </c>
      <c r="E22" s="67"/>
      <c r="F22" s="68"/>
      <c r="G22" s="69">
        <v>101935.15</v>
      </c>
      <c r="H22" s="59"/>
      <c r="I22" s="59"/>
      <c r="J22" s="60"/>
      <c r="K22" s="27">
        <f t="shared" si="7"/>
        <v>101935.15</v>
      </c>
      <c r="L22" s="31"/>
      <c r="M22" s="24"/>
    </row>
    <row r="23" spans="3:13" ht="83.25" customHeight="1" x14ac:dyDescent="0.25">
      <c r="C23" s="23" t="s">
        <v>30</v>
      </c>
      <c r="D23" s="14" t="s">
        <v>34</v>
      </c>
      <c r="E23" s="67"/>
      <c r="F23" s="68">
        <v>5608930.54</v>
      </c>
      <c r="G23" s="69">
        <v>18679686.620000001</v>
      </c>
      <c r="H23" s="59">
        <f t="shared" si="5"/>
        <v>333.03472893426135</v>
      </c>
      <c r="I23" s="59"/>
      <c r="J23" s="70">
        <v>3383043.59</v>
      </c>
      <c r="K23" s="27">
        <f t="shared" si="7"/>
        <v>15296643.030000001</v>
      </c>
      <c r="L23" s="31">
        <f t="shared" si="4"/>
        <v>552.15624992878088</v>
      </c>
      <c r="M23" s="24"/>
    </row>
    <row r="24" spans="3:13" ht="57" thickBot="1" x14ac:dyDescent="0.3">
      <c r="C24" s="5" t="s">
        <v>27</v>
      </c>
      <c r="D24" s="103" t="s">
        <v>35</v>
      </c>
      <c r="E24" s="71"/>
      <c r="F24" s="72"/>
      <c r="G24" s="73">
        <v>-13622608.630000001</v>
      </c>
      <c r="H24" s="59"/>
      <c r="I24" s="59"/>
      <c r="J24" s="74">
        <v>-2656156.04</v>
      </c>
      <c r="K24" s="35">
        <f t="shared" si="7"/>
        <v>-10966452.59</v>
      </c>
      <c r="L24" s="31">
        <f t="shared" si="4"/>
        <v>512.86929023943935</v>
      </c>
    </row>
  </sheetData>
  <mergeCells count="9">
    <mergeCell ref="C4:L4"/>
    <mergeCell ref="C6:C8"/>
    <mergeCell ref="D6:D8"/>
    <mergeCell ref="E6:H6"/>
    <mergeCell ref="K6:M6"/>
    <mergeCell ref="E7:E8"/>
    <mergeCell ref="F7:I7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Буклова Е.И.</dc:creator>
  <cp:lastModifiedBy>Анна Юрьевна Юрина</cp:lastModifiedBy>
  <dcterms:created xsi:type="dcterms:W3CDTF">2024-07-04T05:09:14Z</dcterms:created>
  <dcterms:modified xsi:type="dcterms:W3CDTF">2025-11-12T10:03:08Z</dcterms:modified>
</cp:coreProperties>
</file>