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75" windowWidth="25350" windowHeight="12195"/>
  </bookViews>
  <sheets>
    <sheet name="2024-2025" sheetId="1" r:id="rId1"/>
  </sheets>
  <calcPr calcId="145621"/>
</workbook>
</file>

<file path=xl/calcChain.xml><?xml version="1.0" encoding="utf-8"?>
<calcChain xmlns="http://schemas.openxmlformats.org/spreadsheetml/2006/main">
  <c r="D49" i="1" l="1"/>
  <c r="L12" i="1"/>
  <c r="D6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K12" i="1"/>
  <c r="L47" i="1"/>
  <c r="K46" i="1"/>
  <c r="K47" i="1"/>
  <c r="K48" i="1"/>
  <c r="J47" i="1"/>
  <c r="H47" i="1"/>
  <c r="E46" i="1"/>
  <c r="E47" i="1"/>
  <c r="E48" i="1"/>
  <c r="E12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9" i="1"/>
  <c r="L7" i="1" l="1"/>
  <c r="L8" i="1"/>
  <c r="L9" i="1"/>
  <c r="L11" i="1"/>
  <c r="L14" i="1"/>
  <c r="L15" i="1"/>
  <c r="L16" i="1"/>
  <c r="L17" i="1"/>
  <c r="L19" i="1"/>
  <c r="L20" i="1"/>
  <c r="L21" i="1"/>
  <c r="L23" i="1"/>
  <c r="L24" i="1"/>
  <c r="L25" i="1"/>
  <c r="L26" i="1"/>
  <c r="L27" i="1"/>
  <c r="L28" i="1"/>
  <c r="L31" i="1"/>
  <c r="L32" i="1"/>
  <c r="L33" i="1"/>
  <c r="L34" i="1"/>
  <c r="L36" i="1"/>
  <c r="L37" i="1"/>
  <c r="L38" i="1"/>
  <c r="L39" i="1"/>
  <c r="L40" i="1"/>
  <c r="L41" i="1"/>
  <c r="L42" i="1"/>
  <c r="L43" i="1"/>
  <c r="L44" i="1"/>
  <c r="L45" i="1"/>
  <c r="L49" i="1"/>
  <c r="L6" i="1"/>
  <c r="K6" i="1"/>
  <c r="J7" i="1"/>
  <c r="J8" i="1"/>
  <c r="J9" i="1"/>
  <c r="J10" i="1"/>
  <c r="J11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2" i="1"/>
  <c r="J43" i="1"/>
  <c r="J44" i="1"/>
  <c r="J45" i="1"/>
  <c r="J49" i="1"/>
  <c r="J6" i="1"/>
  <c r="K7" i="1"/>
  <c r="K8" i="1"/>
  <c r="K9" i="1"/>
  <c r="K10" i="1"/>
  <c r="K11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9" i="1"/>
  <c r="I6" i="1"/>
  <c r="H7" i="1"/>
  <c r="H8" i="1"/>
  <c r="H9" i="1"/>
  <c r="H10" i="1"/>
  <c r="H11" i="1"/>
  <c r="H13" i="1"/>
  <c r="H14" i="1"/>
  <c r="H15" i="1"/>
  <c r="H16" i="1"/>
  <c r="H17" i="1"/>
  <c r="H18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6" i="1"/>
  <c r="H37" i="1"/>
  <c r="H38" i="1"/>
  <c r="H39" i="1"/>
  <c r="H40" i="1"/>
  <c r="H41" i="1"/>
  <c r="H42" i="1"/>
  <c r="H43" i="1"/>
  <c r="H44" i="1"/>
  <c r="H45" i="1"/>
  <c r="H49" i="1"/>
  <c r="H6" i="1"/>
  <c r="E7" i="1"/>
  <c r="E8" i="1"/>
  <c r="E9" i="1"/>
  <c r="E10" i="1"/>
  <c r="E11" i="1"/>
  <c r="E13" i="1"/>
  <c r="E14" i="1"/>
  <c r="E15" i="1"/>
  <c r="E16" i="1"/>
  <c r="E17" i="1"/>
  <c r="E18" i="1"/>
  <c r="E19" i="1"/>
  <c r="E6" i="1"/>
  <c r="XET15" i="1" l="1"/>
  <c r="XET19" i="1"/>
  <c r="XET24" i="1"/>
  <c r="XET28" i="1"/>
  <c r="XET32" i="1"/>
  <c r="XET37" i="1"/>
  <c r="XET41" i="1"/>
  <c r="XET45" i="1"/>
  <c r="XET47" i="1" l="1"/>
  <c r="XET42" i="1"/>
  <c r="XET38" i="1"/>
  <c r="XET33" i="1"/>
  <c r="XET29" i="1"/>
  <c r="XET25" i="1"/>
  <c r="XET20" i="1"/>
  <c r="XET16" i="1"/>
  <c r="XET9" i="1"/>
  <c r="XET13" i="1"/>
  <c r="XET6" i="1"/>
  <c r="XET44" i="1"/>
  <c r="XET40" i="1"/>
  <c r="XET36" i="1"/>
  <c r="XET31" i="1"/>
  <c r="XET27" i="1"/>
  <c r="XET23" i="1"/>
  <c r="XET18" i="1"/>
  <c r="XET14" i="1"/>
  <c r="XET8" i="1"/>
  <c r="XET7" i="1"/>
  <c r="XET35" i="1"/>
  <c r="XET10" i="1"/>
  <c r="XET49" i="1"/>
  <c r="XET43" i="1"/>
  <c r="XET39" i="1"/>
  <c r="XET34" i="1"/>
  <c r="XET30" i="1"/>
  <c r="XET26" i="1"/>
  <c r="XET21" i="1"/>
  <c r="XET17" i="1"/>
  <c r="XET11" i="1"/>
</calcChain>
</file>

<file path=xl/sharedStrings.xml><?xml version="1.0" encoding="utf-8"?>
<sst xmlns="http://schemas.openxmlformats.org/spreadsheetml/2006/main" count="58" uniqueCount="56">
  <si>
    <t>РзПр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</si>
  <si>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</si>
  <si>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</si>
  <si>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</si>
  <si>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</si>
  <si>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</si>
  <si>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</si>
  <si>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</si>
  <si>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</si>
  <si>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</si>
  <si>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</si>
  <si>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</si>
  <si>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</si>
  <si>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</si>
  <si>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</si>
  <si>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</si>
  <si>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</si>
  <si>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</si>
  <si>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</si>
  <si>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</si>
  <si>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</si>
  <si>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</si>
  <si>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</si>
  <si>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</si>
  <si>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</si>
  <si>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</si>
  <si>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</si>
  <si>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</si>
  <si>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</si>
  <si>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</si>
  <si>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</si>
  <si>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</si>
  <si>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</si>
  <si>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</si>
  <si>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</si>
  <si>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</si>
  <si>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</si>
  <si>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</si>
  <si>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</si>
  <si>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</si>
  <si>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% исполнения</t>
  </si>
  <si>
    <t>ИТОГО</t>
  </si>
  <si>
    <t xml:space="preserve">2025 год </t>
  </si>
  <si>
    <t>2024 год</t>
  </si>
  <si>
    <t>Отклонение плана 2025 от 2024</t>
  </si>
  <si>
    <t>% к 2024</t>
  </si>
  <si>
    <t>Отклонение кассового исполнения 2025 от 2024</t>
  </si>
  <si>
    <t xml:space="preserve">Транспорт </t>
  </si>
  <si>
    <t>Обеспечение проведения выборов и референдумов</t>
  </si>
  <si>
    <t>Физическая культура</t>
  </si>
  <si>
    <t xml:space="preserve">Спорт высших достижений </t>
  </si>
  <si>
    <t xml:space="preserve">Роспись с  изменениями на 01.07.24 г </t>
  </si>
  <si>
    <t>Кассовое исполнение на 01.07.24</t>
  </si>
  <si>
    <t>Кассовое исполнение на 01.07.25</t>
  </si>
  <si>
    <t xml:space="preserve">Роспись с  изменениями на 01.07.25 г </t>
  </si>
  <si>
    <t>СВЕДЕНИЯ ОБ ИСПОЛНЕНИИ БЮДЖЕТА АНДРОПОВСКОГО МУНИЦИПАЛЬНОГО ОКРУГА СТАВРОПОЛЬСКОГО КРАЯ ЗА 1 ПОЛУГОДИЕ 2025 ГОДА ПО РАСХОДАМ В РАЗРЕЗЕ РАЗДЕЛОВ И ПОДРАЗДЕЛОВ КЛАССИФИКАЦИИ РАСХОДОВ В СРАВНЕНИИ С ЗАПЛАНИРОВАННЫМИ ЗНАЧЕНИЯМИ И С ФАКТИЧЕСКИМИ ЗНАЧЕНИЯМИ НА 2025 ГОД И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</si>
</sst>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\-#,##0.00;0.00"/>
    <numFmt numFmtId="165" formatCode="#,##0.00;[Red]\-#,##0.00;&quot; &quot;"/>
    <numFmt numFmtId="166" formatCode="0000"/>
  </numFmts>
  <fonts count="12" x14ac:knownFonts="1">
    <font>
      <sz val="8"/>
      <name val="Arial Cyr"/>
      <charset val="204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9"/>
      <name val="Arial"/>
      <charset val="204"/>
    </font>
    <font>
      <sz val="12"/>
      <name val="Arial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65">
    <xf numFmtId="0" fontId="0" fillId="0" borderId="0" xfId="0"/>
    <xf numFmtId="0" fontId="1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166" fontId="3" fillId="0" borderId="4" xfId="0" applyNumberFormat="1" applyFont="1" applyFill="1" applyBorder="1" applyAlignment="1" applyProtection="1">
      <alignment wrapText="1"/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166" fontId="3" fillId="0" borderId="4" xfId="1" applyNumberFormat="1" applyFont="1" applyFill="1" applyBorder="1" applyAlignment="1" applyProtection="1">
      <alignment wrapText="1"/>
      <protection hidden="1"/>
    </xf>
    <xf numFmtId="0" fontId="4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/>
    <xf numFmtId="0" fontId="6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6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0" applyNumberFormat="1" applyFont="1" applyFill="1" applyBorder="1" applyAlignment="1" applyProtection="1">
      <protection hidden="1"/>
    </xf>
    <xf numFmtId="166" fontId="3" fillId="0" borderId="8" xfId="1" applyNumberFormat="1" applyFont="1" applyFill="1" applyBorder="1" applyAlignment="1" applyProtection="1">
      <alignment wrapText="1"/>
      <protection hidden="1"/>
    </xf>
    <xf numFmtId="166" fontId="3" fillId="0" borderId="8" xfId="0" applyNumberFormat="1" applyFont="1" applyFill="1" applyBorder="1" applyAlignment="1" applyProtection="1">
      <alignment wrapText="1"/>
      <protection hidden="1"/>
    </xf>
    <xf numFmtId="0" fontId="7" fillId="0" borderId="9" xfId="0" applyFont="1" applyFill="1" applyBorder="1" applyAlignment="1" applyProtection="1">
      <alignment horizontal="center"/>
      <protection hidden="1"/>
    </xf>
    <xf numFmtId="0" fontId="7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2" xfId="0" applyNumberFormat="1" applyFont="1" applyFill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0" fillId="0" borderId="2" xfId="0" applyFont="1" applyBorder="1" applyAlignment="1">
      <alignment horizontal="center"/>
    </xf>
    <xf numFmtId="0" fontId="9" fillId="0" borderId="10" xfId="0" applyFont="1" applyBorder="1" applyAlignment="1" applyProtection="1">
      <alignment horizontal="center"/>
      <protection hidden="1"/>
    </xf>
    <xf numFmtId="166" fontId="0" fillId="0" borderId="0" xfId="0" applyNumberFormat="1"/>
    <xf numFmtId="164" fontId="2" fillId="0" borderId="12" xfId="1" applyNumberFormat="1" applyFont="1" applyFill="1" applyBorder="1" applyAlignment="1" applyProtection="1">
      <protection hidden="1"/>
    </xf>
    <xf numFmtId="166" fontId="7" fillId="0" borderId="4" xfId="1" applyNumberFormat="1" applyFont="1" applyFill="1" applyBorder="1" applyAlignment="1" applyProtection="1">
      <alignment wrapText="1"/>
      <protection hidden="1"/>
    </xf>
    <xf numFmtId="166" fontId="7" fillId="0" borderId="4" xfId="0" applyNumberFormat="1" applyFont="1" applyFill="1" applyBorder="1" applyAlignment="1" applyProtection="1">
      <alignment wrapText="1"/>
      <protection hidden="1"/>
    </xf>
    <xf numFmtId="166" fontId="7" fillId="0" borderId="11" xfId="1" applyNumberFormat="1" applyFont="1" applyFill="1" applyBorder="1" applyAlignment="1" applyProtection="1">
      <alignment wrapText="1"/>
      <protection hidden="1"/>
    </xf>
    <xf numFmtId="0" fontId="3" fillId="0" borderId="8" xfId="0" applyNumberFormat="1" applyFont="1" applyFill="1" applyBorder="1" applyAlignment="1" applyProtection="1">
      <protection hidden="1"/>
    </xf>
    <xf numFmtId="0" fontId="3" fillId="0" borderId="5" xfId="0" applyNumberFormat="1" applyFont="1" applyFill="1" applyBorder="1" applyAlignment="1" applyProtection="1">
      <alignment horizontal="center" vertical="center"/>
      <protection hidden="1"/>
    </xf>
    <xf numFmtId="0" fontId="5" fillId="0" borderId="13" xfId="0" applyNumberFormat="1" applyFont="1" applyFill="1" applyBorder="1" applyAlignment="1" applyProtection="1">
      <alignment horizontal="centerContinuous"/>
      <protection hidden="1"/>
    </xf>
    <xf numFmtId="0" fontId="5" fillId="0" borderId="15" xfId="0" applyNumberFormat="1" applyFont="1" applyFill="1" applyBorder="1" applyAlignment="1" applyProtection="1">
      <alignment horizontal="centerContinuous"/>
      <protection hidden="1"/>
    </xf>
    <xf numFmtId="164" fontId="2" fillId="0" borderId="6" xfId="0" applyNumberFormat="1" applyFont="1" applyFill="1" applyBorder="1" applyAlignment="1" applyProtection="1">
      <protection hidden="1"/>
    </xf>
    <xf numFmtId="0" fontId="0" fillId="0" borderId="0" xfId="0"/>
    <xf numFmtId="0" fontId="0" fillId="0" borderId="0" xfId="0"/>
    <xf numFmtId="164" fontId="7" fillId="0" borderId="1" xfId="0" applyNumberFormat="1" applyFont="1" applyFill="1" applyBorder="1" applyAlignment="1" applyProtection="1">
      <protection hidden="1"/>
    </xf>
    <xf numFmtId="164" fontId="6" fillId="0" borderId="15" xfId="0" applyNumberFormat="1" applyFont="1" applyFill="1" applyBorder="1" applyAlignment="1" applyProtection="1">
      <protection hidden="1"/>
    </xf>
    <xf numFmtId="164" fontId="6" fillId="0" borderId="16" xfId="0" applyNumberFormat="1" applyFont="1" applyFill="1" applyBorder="1" applyAlignment="1" applyProtection="1">
      <protection hidden="1"/>
    </xf>
    <xf numFmtId="166" fontId="7" fillId="0" borderId="4" xfId="0" applyNumberFormat="1" applyFont="1" applyFill="1" applyBorder="1" applyAlignment="1" applyProtection="1">
      <alignment wrapText="1"/>
      <protection hidden="1"/>
    </xf>
    <xf numFmtId="166" fontId="7" fillId="0" borderId="11" xfId="0" applyNumberFormat="1" applyFont="1" applyFill="1" applyBorder="1" applyAlignment="1" applyProtection="1">
      <alignment wrapText="1"/>
      <protection hidden="1"/>
    </xf>
    <xf numFmtId="0" fontId="0" fillId="0" borderId="0" xfId="0"/>
    <xf numFmtId="0" fontId="6" fillId="0" borderId="20" xfId="0" applyFont="1" applyFill="1" applyBorder="1" applyAlignment="1" applyProtection="1">
      <protection hidden="1"/>
    </xf>
    <xf numFmtId="0" fontId="6" fillId="0" borderId="20" xfId="0" applyNumberFormat="1" applyFont="1" applyFill="1" applyBorder="1" applyAlignment="1" applyProtection="1">
      <protection hidden="1"/>
    </xf>
    <xf numFmtId="165" fontId="3" fillId="0" borderId="15" xfId="1" applyNumberFormat="1" applyFont="1" applyFill="1" applyBorder="1" applyAlignment="1" applyProtection="1">
      <alignment horizontal="right"/>
      <protection hidden="1"/>
    </xf>
    <xf numFmtId="165" fontId="3" fillId="0" borderId="15" xfId="1" applyNumberFormat="1" applyFont="1" applyFill="1" applyBorder="1" applyAlignment="1" applyProtection="1">
      <protection hidden="1"/>
    </xf>
    <xf numFmtId="164" fontId="2" fillId="0" borderId="15" xfId="0" applyNumberFormat="1" applyFont="1" applyFill="1" applyBorder="1" applyAlignment="1" applyProtection="1">
      <protection hidden="1"/>
    </xf>
    <xf numFmtId="0" fontId="0" fillId="0" borderId="0" xfId="0" applyFill="1"/>
    <xf numFmtId="0" fontId="10" fillId="0" borderId="17" xfId="0" applyNumberFormat="1" applyFont="1" applyFill="1" applyBorder="1" applyAlignment="1" applyProtection="1">
      <alignment horizontal="center"/>
      <protection hidden="1"/>
    </xf>
    <xf numFmtId="0" fontId="5" fillId="0" borderId="14" xfId="0" applyNumberFormat="1" applyFont="1" applyFill="1" applyBorder="1" applyAlignment="1" applyProtection="1">
      <alignment horizontal="center"/>
      <protection hidden="1"/>
    </xf>
    <xf numFmtId="0" fontId="5" fillId="0" borderId="18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 wrapText="1"/>
      <protection hidden="1"/>
    </xf>
    <xf numFmtId="164" fontId="2" fillId="0" borderId="12" xfId="0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3" fillId="0" borderId="19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164" fontId="3" fillId="0" borderId="19" xfId="1" applyNumberFormat="1" applyFont="1" applyFill="1" applyBorder="1" applyAlignment="1" applyProtection="1">
      <protection hidden="1"/>
    </xf>
    <xf numFmtId="164" fontId="3" fillId="0" borderId="3" xfId="1" applyNumberFormat="1" applyFont="1" applyFill="1" applyBorder="1" applyAlignment="1" applyProtection="1">
      <protection hidden="1"/>
    </xf>
    <xf numFmtId="164" fontId="2" fillId="0" borderId="1" xfId="1" applyNumberFormat="1" applyFont="1" applyFill="1" applyBorder="1" applyAlignment="1" applyProtection="1">
      <protection hidden="1"/>
    </xf>
    <xf numFmtId="0" fontId="3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0" applyNumberFormat="1" applyFont="1" applyFill="1" applyBorder="1" applyAlignment="1" applyProtection="1">
      <alignment horizontal="center" vertical="center" wrapText="1"/>
      <protection hidden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XET54"/>
  <sheetViews>
    <sheetView showGridLines="0" tabSelected="1" workbookViewId="0">
      <selection activeCell="C9" sqref="C9"/>
    </sheetView>
  </sheetViews>
  <sheetFormatPr defaultColWidth="9.1640625" defaultRowHeight="11.25" x14ac:dyDescent="0.2"/>
  <cols>
    <col min="1" max="1" width="45.5" customWidth="1"/>
    <col min="2" max="2" width="7.1640625" customWidth="1"/>
    <col min="3" max="3" width="17" customWidth="1"/>
    <col min="4" max="4" width="17.5" customWidth="1"/>
    <col min="5" max="5" width="9.1640625" customWidth="1"/>
    <col min="6" max="6" width="16.5" customWidth="1"/>
    <col min="7" max="7" width="16.1640625" customWidth="1"/>
    <col min="8" max="8" width="9.1640625" customWidth="1"/>
    <col min="9" max="9" width="15.5" customWidth="1"/>
    <col min="10" max="10" width="10.83203125" customWidth="1"/>
    <col min="11" max="11" width="17.5" customWidth="1"/>
    <col min="12" max="12" width="13.33203125" customWidth="1"/>
    <col min="13" max="226" width="9.1640625" customWidth="1"/>
  </cols>
  <sheetData>
    <row r="1" spans="1:12 16374:16374" ht="40.15" customHeight="1" x14ac:dyDescent="0.2">
      <c r="A1" s="46" t="s">
        <v>55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 16374:16374" s="7" customFormat="1" ht="10.9" customHeight="1" thickBot="1" x14ac:dyDescent="0.25">
      <c r="A2" s="4"/>
      <c r="B2" s="4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 16374:16374" ht="26.1" customHeight="1" thickBot="1" x14ac:dyDescent="0.25">
      <c r="A3" s="26"/>
      <c r="B3" s="27"/>
      <c r="C3" s="43" t="s">
        <v>42</v>
      </c>
      <c r="D3" s="44"/>
      <c r="E3" s="45"/>
      <c r="F3" s="43" t="s">
        <v>43</v>
      </c>
      <c r="G3" s="44"/>
      <c r="H3" s="45"/>
      <c r="I3" s="59" t="s">
        <v>44</v>
      </c>
      <c r="J3" s="59" t="s">
        <v>45</v>
      </c>
      <c r="K3" s="62" t="s">
        <v>46</v>
      </c>
      <c r="L3" s="63" t="s">
        <v>45</v>
      </c>
    </row>
    <row r="4" spans="1:12 16374:16374" ht="49.7" customHeight="1" x14ac:dyDescent="0.2">
      <c r="A4" s="24"/>
      <c r="B4" s="25" t="s">
        <v>0</v>
      </c>
      <c r="C4" s="8" t="s">
        <v>54</v>
      </c>
      <c r="D4" s="9" t="s">
        <v>53</v>
      </c>
      <c r="E4" s="6" t="s">
        <v>40</v>
      </c>
      <c r="F4" s="8" t="s">
        <v>51</v>
      </c>
      <c r="G4" s="9" t="s">
        <v>52</v>
      </c>
      <c r="H4" s="6" t="s">
        <v>40</v>
      </c>
      <c r="I4" s="60"/>
      <c r="J4" s="60"/>
      <c r="K4" s="61"/>
      <c r="L4" s="64"/>
    </row>
    <row r="5" spans="1:12 16374:16374" ht="10.9" customHeight="1" thickBot="1" x14ac:dyDescent="0.25">
      <c r="A5" s="13">
        <v>1</v>
      </c>
      <c r="B5" s="14">
        <v>2</v>
      </c>
      <c r="C5" s="15">
        <v>6</v>
      </c>
      <c r="D5" s="15">
        <v>7</v>
      </c>
      <c r="E5" s="15">
        <v>8</v>
      </c>
      <c r="F5" s="15">
        <v>3</v>
      </c>
      <c r="G5" s="15">
        <v>4</v>
      </c>
      <c r="H5" s="15">
        <v>5</v>
      </c>
      <c r="I5" s="16">
        <v>9</v>
      </c>
      <c r="J5" s="16">
        <v>10</v>
      </c>
      <c r="K5" s="17">
        <v>11</v>
      </c>
      <c r="L5" s="18">
        <v>12</v>
      </c>
    </row>
    <row r="6" spans="1:12 16374:16374" x14ac:dyDescent="0.2">
      <c r="A6" s="11" t="s">
        <v>1</v>
      </c>
      <c r="B6" s="12">
        <v>100</v>
      </c>
      <c r="C6" s="51">
        <v>198892171.72999999</v>
      </c>
      <c r="D6" s="51">
        <f>93197417.35-2655570</f>
        <v>90541847.349999994</v>
      </c>
      <c r="E6" s="10">
        <f>D6*100/C6</f>
        <v>45.523082463452774</v>
      </c>
      <c r="F6" s="56">
        <v>184751370.15000001</v>
      </c>
      <c r="G6" s="56">
        <v>82344010.760000005</v>
      </c>
      <c r="H6" s="10">
        <f>G6*100/F6</f>
        <v>44.57017595763687</v>
      </c>
      <c r="I6" s="10">
        <f>C6-F6</f>
        <v>14140801.579999983</v>
      </c>
      <c r="J6" s="10">
        <f>C6*100/F6</f>
        <v>107.65396303611662</v>
      </c>
      <c r="K6" s="10">
        <f>D6-G6</f>
        <v>8197836.5899999887</v>
      </c>
      <c r="L6" s="10">
        <f>D6*100/G6</f>
        <v>109.95559545173653</v>
      </c>
      <c r="XET6" s="19">
        <f t="shared" ref="XET6:XET49" si="0">SUM(B6:XES6)</f>
        <v>578868445.86281693</v>
      </c>
    </row>
    <row r="7" spans="1:12 16374:16374" ht="33.75" x14ac:dyDescent="0.2">
      <c r="A7" s="21" t="s">
        <v>2</v>
      </c>
      <c r="B7" s="22">
        <v>102</v>
      </c>
      <c r="C7" s="50">
        <v>2071137.05</v>
      </c>
      <c r="D7" s="50">
        <v>975963.09</v>
      </c>
      <c r="E7" s="10">
        <f t="shared" ref="E7:E49" si="1">D7*100/C7</f>
        <v>47.122091220375779</v>
      </c>
      <c r="F7" s="55">
        <v>2089963.43</v>
      </c>
      <c r="G7" s="55">
        <v>943157.71</v>
      </c>
      <c r="H7" s="10">
        <f t="shared" ref="H7:H49" si="2">G7*100/F7</f>
        <v>45.127952789106935</v>
      </c>
      <c r="I7" s="10">
        <f t="shared" ref="I7:I48" si="3">C7-F7</f>
        <v>-18826.379999999888</v>
      </c>
      <c r="J7" s="10">
        <f t="shared" ref="J7:J49" si="4">C7*100/F7</f>
        <v>99.09920050610647</v>
      </c>
      <c r="K7" s="10">
        <f t="shared" ref="K7:K49" si="5">D7-G7</f>
        <v>32805.380000000005</v>
      </c>
      <c r="L7" s="10">
        <f t="shared" ref="L7:L49" si="6">D7*100/G7</f>
        <v>103.47824967682234</v>
      </c>
      <c r="XET7" s="19">
        <f t="shared" si="0"/>
        <v>6094597.1074941913</v>
      </c>
    </row>
    <row r="8" spans="1:12 16374:16374" ht="45" x14ac:dyDescent="0.2">
      <c r="A8" s="21" t="s">
        <v>3</v>
      </c>
      <c r="B8" s="22">
        <v>103</v>
      </c>
      <c r="C8" s="50">
        <v>2498183.88</v>
      </c>
      <c r="D8" s="50">
        <v>1078487.22</v>
      </c>
      <c r="E8" s="10">
        <f t="shared" si="1"/>
        <v>43.170850177769942</v>
      </c>
      <c r="F8" s="55">
        <v>2316931.13</v>
      </c>
      <c r="G8" s="55">
        <v>1000605.52</v>
      </c>
      <c r="H8" s="10">
        <f t="shared" si="2"/>
        <v>43.186675125729785</v>
      </c>
      <c r="I8" s="10">
        <f t="shared" si="3"/>
        <v>181252.75</v>
      </c>
      <c r="J8" s="10">
        <f t="shared" si="4"/>
        <v>107.82296666711885</v>
      </c>
      <c r="K8" s="10">
        <f t="shared" si="5"/>
        <v>77881.699999999953</v>
      </c>
      <c r="L8" s="10">
        <f t="shared" si="6"/>
        <v>107.78345696114089</v>
      </c>
      <c r="XET8" s="19">
        <f t="shared" si="0"/>
        <v>7153747.1639489299</v>
      </c>
    </row>
    <row r="9" spans="1:12 16374:16374" ht="45" x14ac:dyDescent="0.2">
      <c r="A9" s="21" t="s">
        <v>4</v>
      </c>
      <c r="B9" s="22">
        <v>104</v>
      </c>
      <c r="C9" s="50">
        <v>95377210.310000002</v>
      </c>
      <c r="D9" s="50">
        <v>43737101.469999999</v>
      </c>
      <c r="E9" s="10">
        <f t="shared" si="1"/>
        <v>45.85697288465807</v>
      </c>
      <c r="F9" s="55">
        <v>94419846.290000007</v>
      </c>
      <c r="G9" s="55">
        <v>45582384.170000002</v>
      </c>
      <c r="H9" s="10">
        <f t="shared" si="2"/>
        <v>48.276274492121921</v>
      </c>
      <c r="I9" s="10">
        <f t="shared" si="3"/>
        <v>957364.01999999583</v>
      </c>
      <c r="J9" s="10">
        <f t="shared" si="4"/>
        <v>101.01394363326918</v>
      </c>
      <c r="K9" s="10">
        <f t="shared" si="5"/>
        <v>-1845282.700000003</v>
      </c>
      <c r="L9" s="10">
        <f t="shared" si="6"/>
        <v>95.951763529704806</v>
      </c>
      <c r="XET9" s="19">
        <f t="shared" si="0"/>
        <v>278229018.6589545</v>
      </c>
    </row>
    <row r="10" spans="1:12 16374:16374" x14ac:dyDescent="0.2">
      <c r="A10" s="21" t="s">
        <v>5</v>
      </c>
      <c r="B10" s="22">
        <v>105</v>
      </c>
      <c r="C10" s="50">
        <v>6439.4</v>
      </c>
      <c r="D10" s="50">
        <v>6439.4</v>
      </c>
      <c r="E10" s="10">
        <f t="shared" si="1"/>
        <v>100</v>
      </c>
      <c r="F10" s="55">
        <v>6328.3</v>
      </c>
      <c r="G10" s="55">
        <v>6328.3</v>
      </c>
      <c r="H10" s="10">
        <f t="shared" si="2"/>
        <v>100</v>
      </c>
      <c r="I10" s="10">
        <f t="shared" si="3"/>
        <v>111.09999999999945</v>
      </c>
      <c r="J10" s="10">
        <f t="shared" si="4"/>
        <v>101.75560577090214</v>
      </c>
      <c r="K10" s="10">
        <f t="shared" si="5"/>
        <v>111.09999999999945</v>
      </c>
      <c r="L10" s="10"/>
      <c r="XET10" s="19">
        <f t="shared" si="0"/>
        <v>26164.355605770896</v>
      </c>
    </row>
    <row r="11" spans="1:12 16374:16374" ht="33.75" x14ac:dyDescent="0.2">
      <c r="A11" s="21" t="s">
        <v>6</v>
      </c>
      <c r="B11" s="22">
        <v>106</v>
      </c>
      <c r="C11" s="50">
        <v>17860686.18</v>
      </c>
      <c r="D11" s="50">
        <v>7415998.5700000003</v>
      </c>
      <c r="E11" s="10">
        <f t="shared" si="1"/>
        <v>41.521353072673492</v>
      </c>
      <c r="F11" s="55">
        <v>17455993.98</v>
      </c>
      <c r="G11" s="55">
        <v>7669213.8099999996</v>
      </c>
      <c r="H11" s="10">
        <f t="shared" si="2"/>
        <v>43.934558059466056</v>
      </c>
      <c r="I11" s="10">
        <f t="shared" si="3"/>
        <v>404692.19999999925</v>
      </c>
      <c r="J11" s="10">
        <f t="shared" si="4"/>
        <v>102.31835666570274</v>
      </c>
      <c r="K11" s="10">
        <f t="shared" si="5"/>
        <v>-253215.23999999929</v>
      </c>
      <c r="L11" s="10">
        <f t="shared" si="6"/>
        <v>96.698289469126181</v>
      </c>
      <c r="XET11" s="19">
        <f t="shared" si="0"/>
        <v>50553759.972557254</v>
      </c>
    </row>
    <row r="12" spans="1:12 16374:16374" s="29" customFormat="1" ht="22.5" x14ac:dyDescent="0.2">
      <c r="A12" s="21" t="s">
        <v>48</v>
      </c>
      <c r="B12" s="34">
        <v>107</v>
      </c>
      <c r="C12" s="50">
        <v>2655570</v>
      </c>
      <c r="D12" s="50">
        <v>0</v>
      </c>
      <c r="E12" s="10">
        <f t="shared" si="1"/>
        <v>0</v>
      </c>
      <c r="F12" s="55">
        <v>0</v>
      </c>
      <c r="G12" s="55">
        <v>0</v>
      </c>
      <c r="H12" s="10"/>
      <c r="I12" s="10">
        <f t="shared" si="3"/>
        <v>2655570</v>
      </c>
      <c r="J12" s="10"/>
      <c r="K12" s="10">
        <f t="shared" si="5"/>
        <v>0</v>
      </c>
      <c r="L12" s="10" t="e">
        <f t="shared" si="6"/>
        <v>#DIV/0!</v>
      </c>
      <c r="XET12" s="19"/>
    </row>
    <row r="13" spans="1:12 16374:16374" x14ac:dyDescent="0.2">
      <c r="A13" s="21" t="s">
        <v>7</v>
      </c>
      <c r="B13" s="22">
        <v>111</v>
      </c>
      <c r="C13" s="50">
        <v>1139950</v>
      </c>
      <c r="D13" s="50">
        <v>0</v>
      </c>
      <c r="E13" s="10">
        <f t="shared" si="1"/>
        <v>0</v>
      </c>
      <c r="F13" s="55">
        <v>383869.78</v>
      </c>
      <c r="G13" s="55">
        <v>0</v>
      </c>
      <c r="H13" s="10">
        <f t="shared" si="2"/>
        <v>0</v>
      </c>
      <c r="I13" s="10">
        <f t="shared" si="3"/>
        <v>756080.22</v>
      </c>
      <c r="J13" s="10">
        <f t="shared" si="4"/>
        <v>296.962683543362</v>
      </c>
      <c r="K13" s="10">
        <f t="shared" si="5"/>
        <v>0</v>
      </c>
      <c r="L13" s="10"/>
      <c r="XET13" s="19">
        <f t="shared" si="0"/>
        <v>2280307.9626835436</v>
      </c>
    </row>
    <row r="14" spans="1:12 16374:16374" x14ac:dyDescent="0.2">
      <c r="A14" s="21" t="s">
        <v>8</v>
      </c>
      <c r="B14" s="22">
        <v>113</v>
      </c>
      <c r="C14" s="50">
        <v>77282994.909999996</v>
      </c>
      <c r="D14" s="50">
        <v>37327857.600000001</v>
      </c>
      <c r="E14" s="10">
        <f t="shared" si="1"/>
        <v>48.300221340374037</v>
      </c>
      <c r="F14" s="55">
        <v>68078437.239999995</v>
      </c>
      <c r="G14" s="55">
        <v>27142321.25</v>
      </c>
      <c r="H14" s="10">
        <f t="shared" si="2"/>
        <v>39.869189644165814</v>
      </c>
      <c r="I14" s="10">
        <f t="shared" si="3"/>
        <v>9204557.6700000018</v>
      </c>
      <c r="J14" s="10">
        <f t="shared" si="4"/>
        <v>113.52051845366363</v>
      </c>
      <c r="K14" s="10">
        <f t="shared" si="5"/>
        <v>10185536.350000001</v>
      </c>
      <c r="L14" s="10">
        <f t="shared" si="6"/>
        <v>137.52640113638034</v>
      </c>
      <c r="XET14" s="19">
        <f t="shared" si="0"/>
        <v>229222157.23633054</v>
      </c>
    </row>
    <row r="15" spans="1:12 16374:16374" x14ac:dyDescent="0.2">
      <c r="A15" s="5" t="s">
        <v>9</v>
      </c>
      <c r="B15" s="3">
        <v>200</v>
      </c>
      <c r="C15" s="49">
        <v>1673290.91</v>
      </c>
      <c r="D15" s="49">
        <v>730277.2</v>
      </c>
      <c r="E15" s="10">
        <f t="shared" si="1"/>
        <v>43.643170212404968</v>
      </c>
      <c r="F15" s="54">
        <v>1425440</v>
      </c>
      <c r="G15" s="54">
        <v>617313.68999999994</v>
      </c>
      <c r="H15" s="10">
        <f t="shared" si="2"/>
        <v>43.306886996295873</v>
      </c>
      <c r="I15" s="10">
        <f t="shared" si="3"/>
        <v>247850.90999999992</v>
      </c>
      <c r="J15" s="10">
        <f t="shared" si="4"/>
        <v>117.38767748905602</v>
      </c>
      <c r="K15" s="10">
        <f t="shared" si="5"/>
        <v>112963.51000000001</v>
      </c>
      <c r="L15" s="10">
        <f t="shared" si="6"/>
        <v>118.29920700446479</v>
      </c>
      <c r="XET15" s="19">
        <f t="shared" si="0"/>
        <v>4807658.8569417018</v>
      </c>
    </row>
    <row r="16" spans="1:12 16374:16374" x14ac:dyDescent="0.2">
      <c r="A16" s="21" t="s">
        <v>10</v>
      </c>
      <c r="B16" s="22">
        <v>203</v>
      </c>
      <c r="C16" s="50">
        <v>1673290.91</v>
      </c>
      <c r="D16" s="50">
        <v>730277.2</v>
      </c>
      <c r="E16" s="10">
        <f t="shared" si="1"/>
        <v>43.643170212404968</v>
      </c>
      <c r="F16" s="55">
        <v>1425440</v>
      </c>
      <c r="G16" s="55">
        <v>617313.68999999994</v>
      </c>
      <c r="H16" s="10">
        <f t="shared" si="2"/>
        <v>43.306886996295873</v>
      </c>
      <c r="I16" s="10">
        <f t="shared" si="3"/>
        <v>247850.90999999992</v>
      </c>
      <c r="J16" s="10">
        <f t="shared" si="4"/>
        <v>117.38767748905602</v>
      </c>
      <c r="K16" s="10">
        <f t="shared" si="5"/>
        <v>112963.51000000001</v>
      </c>
      <c r="L16" s="10">
        <f t="shared" si="6"/>
        <v>118.29920700446479</v>
      </c>
      <c r="XET16" s="19">
        <f t="shared" si="0"/>
        <v>4807661.8569417018</v>
      </c>
    </row>
    <row r="17" spans="1:12 16374:16374" ht="22.5" x14ac:dyDescent="0.2">
      <c r="A17" s="5" t="s">
        <v>11</v>
      </c>
      <c r="B17" s="3">
        <v>300</v>
      </c>
      <c r="C17" s="49">
        <v>12548430.51</v>
      </c>
      <c r="D17" s="49">
        <v>5750212.2599999998</v>
      </c>
      <c r="E17" s="10">
        <f t="shared" si="1"/>
        <v>45.824155103840155</v>
      </c>
      <c r="F17" s="54">
        <v>11700373.01</v>
      </c>
      <c r="G17" s="54">
        <v>5491461.4299999997</v>
      </c>
      <c r="H17" s="10">
        <f t="shared" si="2"/>
        <v>46.934071463419095</v>
      </c>
      <c r="I17" s="10">
        <f t="shared" si="3"/>
        <v>848057.5</v>
      </c>
      <c r="J17" s="10">
        <f t="shared" si="4"/>
        <v>107.24812362200066</v>
      </c>
      <c r="K17" s="10">
        <f t="shared" si="5"/>
        <v>258750.83000000007</v>
      </c>
      <c r="L17" s="10">
        <f t="shared" si="6"/>
        <v>104.71187557808268</v>
      </c>
      <c r="XET17" s="19">
        <f t="shared" si="0"/>
        <v>36597890.258225769</v>
      </c>
    </row>
    <row r="18" spans="1:12 16374:16374" x14ac:dyDescent="0.2">
      <c r="A18" s="21" t="s">
        <v>12</v>
      </c>
      <c r="B18" s="22">
        <v>309</v>
      </c>
      <c r="C18" s="50">
        <v>300000</v>
      </c>
      <c r="D18" s="50">
        <v>0</v>
      </c>
      <c r="E18" s="10">
        <f t="shared" si="1"/>
        <v>0</v>
      </c>
      <c r="F18" s="55">
        <v>156572</v>
      </c>
      <c r="G18" s="55">
        <v>0</v>
      </c>
      <c r="H18" s="10">
        <f t="shared" si="2"/>
        <v>0</v>
      </c>
      <c r="I18" s="10">
        <f t="shared" si="3"/>
        <v>143428</v>
      </c>
      <c r="J18" s="10">
        <f t="shared" si="4"/>
        <v>191.60514012722581</v>
      </c>
      <c r="K18" s="10">
        <f t="shared" si="5"/>
        <v>0</v>
      </c>
      <c r="L18" s="10"/>
      <c r="XET18" s="19">
        <f t="shared" si="0"/>
        <v>600500.60514012724</v>
      </c>
    </row>
    <row r="19" spans="1:12 16374:16374" ht="33.75" x14ac:dyDescent="0.2">
      <c r="A19" s="21" t="s">
        <v>13</v>
      </c>
      <c r="B19" s="22">
        <v>310</v>
      </c>
      <c r="C19" s="50">
        <v>12248430.51</v>
      </c>
      <c r="D19" s="50">
        <v>5750212.2599999998</v>
      </c>
      <c r="E19" s="10">
        <f t="shared" si="1"/>
        <v>46.946523110086211</v>
      </c>
      <c r="F19" s="55">
        <v>11543801.01</v>
      </c>
      <c r="G19" s="55">
        <v>5491461.4299999997</v>
      </c>
      <c r="H19" s="10">
        <f t="shared" si="2"/>
        <v>47.570652207560876</v>
      </c>
      <c r="I19" s="10">
        <f t="shared" si="3"/>
        <v>704629.5</v>
      </c>
      <c r="J19" s="10">
        <f t="shared" si="4"/>
        <v>106.10396436485351</v>
      </c>
      <c r="K19" s="10">
        <f t="shared" si="5"/>
        <v>258750.83000000007</v>
      </c>
      <c r="L19" s="10">
        <f t="shared" si="6"/>
        <v>104.71187557808268</v>
      </c>
      <c r="XET19" s="19">
        <f t="shared" si="0"/>
        <v>35997900.873015262</v>
      </c>
    </row>
    <row r="20" spans="1:12 16374:16374" x14ac:dyDescent="0.2">
      <c r="A20" s="5" t="s">
        <v>14</v>
      </c>
      <c r="B20" s="3">
        <v>400</v>
      </c>
      <c r="C20" s="49">
        <v>116934242.84</v>
      </c>
      <c r="D20" s="49">
        <v>31859430.300000001</v>
      </c>
      <c r="E20" s="10">
        <f t="shared" si="1"/>
        <v>27.24559506798445</v>
      </c>
      <c r="F20" s="54">
        <v>242672661.31999999</v>
      </c>
      <c r="G20" s="54">
        <v>54197119.770000003</v>
      </c>
      <c r="H20" s="10">
        <f t="shared" si="2"/>
        <v>22.333426219170622</v>
      </c>
      <c r="I20" s="10">
        <f t="shared" si="3"/>
        <v>-125738418.47999999</v>
      </c>
      <c r="J20" s="10">
        <f t="shared" si="4"/>
        <v>48.185997633167588</v>
      </c>
      <c r="K20" s="10">
        <f t="shared" si="5"/>
        <v>-22337689.470000003</v>
      </c>
      <c r="L20" s="10">
        <f t="shared" si="6"/>
        <v>58.784360562339891</v>
      </c>
      <c r="XET20" s="19">
        <f t="shared" si="0"/>
        <v>297587902.8293795</v>
      </c>
    </row>
    <row r="21" spans="1:12 16374:16374" x14ac:dyDescent="0.2">
      <c r="A21" s="21" t="s">
        <v>15</v>
      </c>
      <c r="B21" s="22">
        <v>405</v>
      </c>
      <c r="C21" s="50">
        <v>7399450.5700000003</v>
      </c>
      <c r="D21" s="50">
        <v>3548203.04</v>
      </c>
      <c r="E21" s="10">
        <f t="shared" si="1"/>
        <v>47.952250054695611</v>
      </c>
      <c r="F21" s="55">
        <v>10004564.890000001</v>
      </c>
      <c r="G21" s="55">
        <v>3458863.87</v>
      </c>
      <c r="H21" s="10">
        <f t="shared" si="2"/>
        <v>34.572856571276631</v>
      </c>
      <c r="I21" s="10">
        <f t="shared" si="3"/>
        <v>-2605114.3200000003</v>
      </c>
      <c r="J21" s="10">
        <f t="shared" si="4"/>
        <v>73.960743434190462</v>
      </c>
      <c r="K21" s="10">
        <f t="shared" si="5"/>
        <v>89339.169999999925</v>
      </c>
      <c r="L21" s="10">
        <f t="shared" si="6"/>
        <v>102.58290506240709</v>
      </c>
      <c r="XET21" s="19">
        <f t="shared" si="0"/>
        <v>21895971.288755126</v>
      </c>
    </row>
    <row r="22" spans="1:12 16374:16374" s="30" customFormat="1" x14ac:dyDescent="0.2">
      <c r="A22" s="21" t="s">
        <v>47</v>
      </c>
      <c r="B22" s="34">
        <v>408</v>
      </c>
      <c r="C22" s="48"/>
      <c r="D22" s="48"/>
      <c r="E22" s="10"/>
      <c r="F22" s="55">
        <v>2055038.99</v>
      </c>
      <c r="G22" s="55">
        <v>3685.03</v>
      </c>
      <c r="H22" s="10"/>
      <c r="I22" s="10">
        <f t="shared" si="3"/>
        <v>-2055038.99</v>
      </c>
      <c r="J22" s="10"/>
      <c r="K22" s="10"/>
      <c r="L22" s="10"/>
      <c r="XET22" s="19"/>
    </row>
    <row r="23" spans="1:12 16374:16374" x14ac:dyDescent="0.2">
      <c r="A23" s="21" t="s">
        <v>16</v>
      </c>
      <c r="B23" s="22">
        <v>409</v>
      </c>
      <c r="C23" s="53">
        <v>108506908.93000001</v>
      </c>
      <c r="D23" s="53">
        <v>28101477.260000002</v>
      </c>
      <c r="E23" s="10">
        <f t="shared" si="1"/>
        <v>25.898329919368386</v>
      </c>
      <c r="F23" s="55">
        <v>229719364.63999999</v>
      </c>
      <c r="G23" s="55">
        <v>50649882.950000003</v>
      </c>
      <c r="H23" s="10">
        <f t="shared" si="2"/>
        <v>22.048590909771551</v>
      </c>
      <c r="I23" s="10">
        <f t="shared" si="3"/>
        <v>-121212455.70999998</v>
      </c>
      <c r="J23" s="10">
        <f t="shared" si="4"/>
        <v>47.234550339299602</v>
      </c>
      <c r="K23" s="10">
        <f t="shared" si="5"/>
        <v>-22548405.690000001</v>
      </c>
      <c r="L23" s="10">
        <f t="shared" si="6"/>
        <v>55.481820733408028</v>
      </c>
      <c r="XET23" s="19">
        <f t="shared" si="0"/>
        <v>273217332.04329193</v>
      </c>
    </row>
    <row r="24" spans="1:12 16374:16374" ht="10.15" customHeight="1" x14ac:dyDescent="0.2">
      <c r="A24" s="21" t="s">
        <v>17</v>
      </c>
      <c r="B24" s="22">
        <v>412</v>
      </c>
      <c r="C24" s="53">
        <v>1027883.34</v>
      </c>
      <c r="D24" s="53">
        <v>209750</v>
      </c>
      <c r="E24" s="10">
        <f t="shared" si="1"/>
        <v>20.406012223138084</v>
      </c>
      <c r="F24" s="55">
        <v>893692.8</v>
      </c>
      <c r="G24" s="55">
        <v>84687.92</v>
      </c>
      <c r="H24" s="10">
        <f t="shared" si="2"/>
        <v>9.476177943919879</v>
      </c>
      <c r="I24" s="10">
        <f t="shared" si="3"/>
        <v>134190.53999999992</v>
      </c>
      <c r="J24" s="10">
        <f t="shared" si="4"/>
        <v>115.01528713222261</v>
      </c>
      <c r="K24" s="10">
        <f t="shared" si="5"/>
        <v>125062.08</v>
      </c>
      <c r="L24" s="10">
        <f t="shared" si="6"/>
        <v>247.67404843571552</v>
      </c>
      <c r="XET24" s="19">
        <f t="shared" si="0"/>
        <v>2476071.2515257346</v>
      </c>
    </row>
    <row r="25" spans="1:12 16374:16374" x14ac:dyDescent="0.2">
      <c r="A25" s="5" t="s">
        <v>18</v>
      </c>
      <c r="B25" s="3">
        <v>500</v>
      </c>
      <c r="C25" s="52">
        <v>65819371.350000001</v>
      </c>
      <c r="D25" s="52">
        <v>27429596.18</v>
      </c>
      <c r="E25" s="10">
        <f t="shared" si="1"/>
        <v>41.674047651018775</v>
      </c>
      <c r="F25" s="54">
        <v>78173954.060000002</v>
      </c>
      <c r="G25" s="54">
        <v>31665522.84</v>
      </c>
      <c r="H25" s="10">
        <f t="shared" si="2"/>
        <v>40.506487385422652</v>
      </c>
      <c r="I25" s="10">
        <f t="shared" si="3"/>
        <v>-12354582.710000001</v>
      </c>
      <c r="J25" s="10">
        <f t="shared" si="4"/>
        <v>84.196037083505303</v>
      </c>
      <c r="K25" s="10">
        <f t="shared" si="5"/>
        <v>-4235926.66</v>
      </c>
      <c r="L25" s="10">
        <f t="shared" si="6"/>
        <v>86.622906302847582</v>
      </c>
      <c r="XET25" s="19">
        <f t="shared" si="0"/>
        <v>186498688.05947843</v>
      </c>
    </row>
    <row r="26" spans="1:12 16374:16374" x14ac:dyDescent="0.2">
      <c r="A26" s="21" t="s">
        <v>19</v>
      </c>
      <c r="B26" s="22">
        <v>501</v>
      </c>
      <c r="C26" s="53">
        <v>1025341.39</v>
      </c>
      <c r="D26" s="53">
        <v>434778.61</v>
      </c>
      <c r="E26" s="10">
        <f t="shared" si="1"/>
        <v>42.403302377172153</v>
      </c>
      <c r="F26" s="55">
        <v>1275640.4099999999</v>
      </c>
      <c r="G26" s="55">
        <v>713596.28</v>
      </c>
      <c r="H26" s="10">
        <f t="shared" si="2"/>
        <v>55.940237891962049</v>
      </c>
      <c r="I26" s="10">
        <f t="shared" si="3"/>
        <v>-250299.0199999999</v>
      </c>
      <c r="J26" s="10">
        <f t="shared" si="4"/>
        <v>80.378559816868773</v>
      </c>
      <c r="K26" s="10">
        <f t="shared" si="5"/>
        <v>-278817.67000000004</v>
      </c>
      <c r="L26" s="10">
        <f t="shared" si="6"/>
        <v>60.927813412928664</v>
      </c>
      <c r="XET26" s="19">
        <f t="shared" si="0"/>
        <v>2920980.6499134996</v>
      </c>
    </row>
    <row r="27" spans="1:12 16374:16374" x14ac:dyDescent="0.2">
      <c r="A27" s="21" t="s">
        <v>20</v>
      </c>
      <c r="B27" s="22">
        <v>502</v>
      </c>
      <c r="C27" s="53">
        <v>1275937.95</v>
      </c>
      <c r="D27" s="53">
        <v>497030.48</v>
      </c>
      <c r="E27" s="10">
        <f t="shared" si="1"/>
        <v>38.954126256688269</v>
      </c>
      <c r="F27" s="55">
        <v>1276010.23</v>
      </c>
      <c r="G27" s="55">
        <v>706875.33</v>
      </c>
      <c r="H27" s="10">
        <f t="shared" si="2"/>
        <v>55.397309001198209</v>
      </c>
      <c r="I27" s="10">
        <f t="shared" si="3"/>
        <v>-72.28000000002794</v>
      </c>
      <c r="J27" s="10">
        <f t="shared" si="4"/>
        <v>99.994335468611411</v>
      </c>
      <c r="K27" s="10">
        <f t="shared" si="5"/>
        <v>-209844.84999999998</v>
      </c>
      <c r="L27" s="10">
        <f t="shared" si="6"/>
        <v>70.313739765115301</v>
      </c>
      <c r="XET27" s="19">
        <f t="shared" si="0"/>
        <v>3546703.5195104913</v>
      </c>
    </row>
    <row r="28" spans="1:12 16374:16374" x14ac:dyDescent="0.2">
      <c r="A28" s="21" t="s">
        <v>21</v>
      </c>
      <c r="B28" s="22">
        <v>503</v>
      </c>
      <c r="C28" s="53">
        <v>63518092.009999998</v>
      </c>
      <c r="D28" s="53">
        <v>26497787.09</v>
      </c>
      <c r="E28" s="10">
        <f t="shared" si="1"/>
        <v>41.716912853472216</v>
      </c>
      <c r="F28" s="55">
        <v>75622303.420000002</v>
      </c>
      <c r="G28" s="55">
        <v>30245051.23</v>
      </c>
      <c r="H28" s="10">
        <f t="shared" si="2"/>
        <v>39.994882279664893</v>
      </c>
      <c r="I28" s="10">
        <f t="shared" si="3"/>
        <v>-12104211.410000004</v>
      </c>
      <c r="J28" s="10">
        <f t="shared" si="4"/>
        <v>83.993860458370051</v>
      </c>
      <c r="K28" s="10">
        <f t="shared" si="5"/>
        <v>-3747264.1400000006</v>
      </c>
      <c r="L28" s="10">
        <f t="shared" si="6"/>
        <v>87.6103230525095</v>
      </c>
      <c r="XET28" s="19">
        <f t="shared" si="0"/>
        <v>180032514.5159786</v>
      </c>
    </row>
    <row r="29" spans="1:12 16374:16374" x14ac:dyDescent="0.2">
      <c r="A29" s="5" t="s">
        <v>22</v>
      </c>
      <c r="B29" s="3">
        <v>600</v>
      </c>
      <c r="C29" s="52">
        <v>3494906.7</v>
      </c>
      <c r="D29" s="52">
        <v>26595.5</v>
      </c>
      <c r="E29" s="10">
        <f t="shared" si="1"/>
        <v>0.76097882670229788</v>
      </c>
      <c r="F29" s="54">
        <v>838370.8</v>
      </c>
      <c r="G29" s="54">
        <v>9000</v>
      </c>
      <c r="H29" s="10">
        <f t="shared" si="2"/>
        <v>1.0735106709346269</v>
      </c>
      <c r="I29" s="10">
        <f t="shared" si="3"/>
        <v>2656535.9000000004</v>
      </c>
      <c r="J29" s="10">
        <f t="shared" si="4"/>
        <v>416.86884848565813</v>
      </c>
      <c r="K29" s="10">
        <f t="shared" si="5"/>
        <v>17595.5</v>
      </c>
      <c r="L29" s="10"/>
      <c r="XET29" s="19">
        <f t="shared" si="0"/>
        <v>7044023.1033379845</v>
      </c>
    </row>
    <row r="30" spans="1:12 16374:16374" ht="22.5" customHeight="1" x14ac:dyDescent="0.2">
      <c r="A30" s="21" t="s">
        <v>23</v>
      </c>
      <c r="B30" s="22">
        <v>605</v>
      </c>
      <c r="C30" s="53">
        <v>3494906.7</v>
      </c>
      <c r="D30" s="53">
        <v>26595.5</v>
      </c>
      <c r="E30" s="10">
        <f t="shared" si="1"/>
        <v>0.76097882670229788</v>
      </c>
      <c r="F30" s="55">
        <v>838370.8</v>
      </c>
      <c r="G30" s="55">
        <v>9000</v>
      </c>
      <c r="H30" s="10">
        <f t="shared" si="2"/>
        <v>1.0735106709346269</v>
      </c>
      <c r="I30" s="10">
        <f t="shared" si="3"/>
        <v>2656535.9000000004</v>
      </c>
      <c r="J30" s="10">
        <f t="shared" si="4"/>
        <v>416.86884848565813</v>
      </c>
      <c r="K30" s="10">
        <f t="shared" si="5"/>
        <v>17595.5</v>
      </c>
      <c r="L30" s="10"/>
      <c r="XET30" s="19">
        <f t="shared" si="0"/>
        <v>7044028.1033379845</v>
      </c>
    </row>
    <row r="31" spans="1:12 16374:16374" x14ac:dyDescent="0.2">
      <c r="A31" s="5" t="s">
        <v>24</v>
      </c>
      <c r="B31" s="3">
        <v>700</v>
      </c>
      <c r="C31" s="52">
        <v>703701698.57000005</v>
      </c>
      <c r="D31" s="52">
        <v>415594492.66000003</v>
      </c>
      <c r="E31" s="10">
        <f t="shared" si="1"/>
        <v>59.058333027266258</v>
      </c>
      <c r="F31" s="54">
        <v>778615921.82000005</v>
      </c>
      <c r="G31" s="54">
        <v>364877750.23000002</v>
      </c>
      <c r="H31" s="10">
        <f t="shared" si="2"/>
        <v>46.86235408301247</v>
      </c>
      <c r="I31" s="10">
        <f t="shared" si="3"/>
        <v>-74914223.25</v>
      </c>
      <c r="J31" s="10">
        <f t="shared" si="4"/>
        <v>90.378539514721268</v>
      </c>
      <c r="K31" s="10">
        <f t="shared" si="5"/>
        <v>50716742.430000007</v>
      </c>
      <c r="L31" s="10">
        <f t="shared" si="6"/>
        <v>113.89965334910961</v>
      </c>
      <c r="XET31" s="19">
        <f t="shared" si="0"/>
        <v>2238593392.6588802</v>
      </c>
    </row>
    <row r="32" spans="1:12 16374:16374" x14ac:dyDescent="0.2">
      <c r="A32" s="21" t="s">
        <v>25</v>
      </c>
      <c r="B32" s="22">
        <v>701</v>
      </c>
      <c r="C32" s="53">
        <v>179305388.59</v>
      </c>
      <c r="D32" s="53">
        <v>101003652.87</v>
      </c>
      <c r="E32" s="10">
        <f t="shared" si="1"/>
        <v>56.330517261226944</v>
      </c>
      <c r="F32" s="55">
        <v>164574929.97999999</v>
      </c>
      <c r="G32" s="55">
        <v>82627254.400000006</v>
      </c>
      <c r="H32" s="10">
        <f t="shared" si="2"/>
        <v>50.2064648668186</v>
      </c>
      <c r="I32" s="10">
        <f t="shared" si="3"/>
        <v>14730458.610000014</v>
      </c>
      <c r="J32" s="10">
        <f t="shared" si="4"/>
        <v>108.9506090701604</v>
      </c>
      <c r="K32" s="10">
        <f t="shared" si="5"/>
        <v>18376398.469999999</v>
      </c>
      <c r="L32" s="10">
        <f t="shared" si="6"/>
        <v>122.24011750534457</v>
      </c>
      <c r="XET32" s="19">
        <f t="shared" si="0"/>
        <v>560619121.64770877</v>
      </c>
    </row>
    <row r="33" spans="1:12 16374:16374" x14ac:dyDescent="0.2">
      <c r="A33" s="21" t="s">
        <v>26</v>
      </c>
      <c r="B33" s="22">
        <v>702</v>
      </c>
      <c r="C33" s="53">
        <v>459151334.05000001</v>
      </c>
      <c r="D33" s="53">
        <v>279132141.49000001</v>
      </c>
      <c r="E33" s="10">
        <f t="shared" si="1"/>
        <v>60.793059017792913</v>
      </c>
      <c r="F33" s="55">
        <v>544879827.58000004</v>
      </c>
      <c r="G33" s="55">
        <v>247561346.16</v>
      </c>
      <c r="H33" s="10">
        <f t="shared" si="2"/>
        <v>45.434118429288461</v>
      </c>
      <c r="I33" s="10">
        <f t="shared" si="3"/>
        <v>-85728493.530000031</v>
      </c>
      <c r="J33" s="10">
        <f t="shared" si="4"/>
        <v>84.266531959762588</v>
      </c>
      <c r="K33" s="10">
        <f t="shared" si="5"/>
        <v>31570795.330000013</v>
      </c>
      <c r="L33" s="10">
        <f t="shared" si="6"/>
        <v>112.75271597109335</v>
      </c>
      <c r="XET33" s="19">
        <f t="shared" si="0"/>
        <v>1476567956.3264256</v>
      </c>
    </row>
    <row r="34" spans="1:12 16374:16374" x14ac:dyDescent="0.2">
      <c r="A34" s="21" t="s">
        <v>27</v>
      </c>
      <c r="B34" s="22">
        <v>703</v>
      </c>
      <c r="C34" s="53">
        <v>31554471.68</v>
      </c>
      <c r="D34" s="53">
        <v>17734495.940000001</v>
      </c>
      <c r="E34" s="10">
        <f t="shared" si="1"/>
        <v>56.202797878693566</v>
      </c>
      <c r="F34" s="55">
        <v>37888392.770000003</v>
      </c>
      <c r="G34" s="55">
        <v>19439017.059999999</v>
      </c>
      <c r="H34" s="10">
        <f t="shared" si="2"/>
        <v>51.305995421879693</v>
      </c>
      <c r="I34" s="10">
        <f t="shared" si="3"/>
        <v>-6333921.0900000036</v>
      </c>
      <c r="J34" s="10">
        <f t="shared" si="4"/>
        <v>83.282687316799581</v>
      </c>
      <c r="K34" s="10">
        <f t="shared" si="5"/>
        <v>-1704521.1199999973</v>
      </c>
      <c r="L34" s="10">
        <f t="shared" si="6"/>
        <v>91.231443880424294</v>
      </c>
      <c r="XET34" s="19">
        <f t="shared" si="0"/>
        <v>98578920.262924522</v>
      </c>
    </row>
    <row r="35" spans="1:12 16374:16374" ht="22.5" x14ac:dyDescent="0.2">
      <c r="A35" s="21" t="s">
        <v>28</v>
      </c>
      <c r="B35" s="22">
        <v>705</v>
      </c>
      <c r="C35" s="53">
        <v>137919.99</v>
      </c>
      <c r="D35" s="53">
        <v>47600</v>
      </c>
      <c r="E35" s="10">
        <f t="shared" si="1"/>
        <v>34.51276352325722</v>
      </c>
      <c r="F35" s="55">
        <v>316778.34999999998</v>
      </c>
      <c r="G35" s="55">
        <v>160660</v>
      </c>
      <c r="H35" s="10"/>
      <c r="I35" s="10">
        <f t="shared" si="3"/>
        <v>-178858.36</v>
      </c>
      <c r="J35" s="10"/>
      <c r="K35" s="10">
        <f t="shared" si="5"/>
        <v>-113060</v>
      </c>
      <c r="L35" s="10"/>
      <c r="XET35" s="19">
        <f t="shared" si="0"/>
        <v>371779.49276352325</v>
      </c>
    </row>
    <row r="36" spans="1:12 16374:16374" x14ac:dyDescent="0.2">
      <c r="A36" s="21" t="s">
        <v>29</v>
      </c>
      <c r="B36" s="22">
        <v>707</v>
      </c>
      <c r="C36" s="53">
        <v>2385241.88</v>
      </c>
      <c r="D36" s="53">
        <v>1043940</v>
      </c>
      <c r="E36" s="10">
        <f t="shared" si="1"/>
        <v>43.766630493675557</v>
      </c>
      <c r="F36" s="55">
        <v>2229844.12</v>
      </c>
      <c r="G36" s="55">
        <v>973402.97</v>
      </c>
      <c r="H36" s="10">
        <f t="shared" si="2"/>
        <v>43.653408831106994</v>
      </c>
      <c r="I36" s="10">
        <f t="shared" si="3"/>
        <v>155397.75999999978</v>
      </c>
      <c r="J36" s="10">
        <f t="shared" si="4"/>
        <v>106.96899655927518</v>
      </c>
      <c r="K36" s="10">
        <f t="shared" si="5"/>
        <v>70537.030000000028</v>
      </c>
      <c r="L36" s="10">
        <f t="shared" si="6"/>
        <v>107.24643669414733</v>
      </c>
      <c r="XET36" s="19">
        <f t="shared" si="0"/>
        <v>6859372.3954725768</v>
      </c>
    </row>
    <row r="37" spans="1:12 16374:16374" x14ac:dyDescent="0.2">
      <c r="A37" s="21" t="s">
        <v>30</v>
      </c>
      <c r="B37" s="22">
        <v>709</v>
      </c>
      <c r="C37" s="53">
        <v>31167342.379999999</v>
      </c>
      <c r="D37" s="53">
        <v>16632662.359999999</v>
      </c>
      <c r="E37" s="10">
        <f t="shared" si="1"/>
        <v>53.365674099544449</v>
      </c>
      <c r="F37" s="55">
        <v>28726149.02</v>
      </c>
      <c r="G37" s="55">
        <v>14116069.640000001</v>
      </c>
      <c r="H37" s="10">
        <f t="shared" si="2"/>
        <v>49.14013928623698</v>
      </c>
      <c r="I37" s="10">
        <f t="shared" si="3"/>
        <v>2441193.3599999994</v>
      </c>
      <c r="J37" s="10">
        <f t="shared" si="4"/>
        <v>108.49815740460153</v>
      </c>
      <c r="K37" s="10">
        <f t="shared" si="5"/>
        <v>2516592.7199999988</v>
      </c>
      <c r="L37" s="10">
        <f t="shared" si="6"/>
        <v>117.82785707481108</v>
      </c>
      <c r="XET37" s="19">
        <f t="shared" si="0"/>
        <v>95601047.311827868</v>
      </c>
    </row>
    <row r="38" spans="1:12 16374:16374" x14ac:dyDescent="0.2">
      <c r="A38" s="5" t="s">
        <v>31</v>
      </c>
      <c r="B38" s="3">
        <v>800</v>
      </c>
      <c r="C38" s="52">
        <v>165300941.96000001</v>
      </c>
      <c r="D38" s="52">
        <v>93942160.310000002</v>
      </c>
      <c r="E38" s="10">
        <f t="shared" si="1"/>
        <v>56.83098910152151</v>
      </c>
      <c r="F38" s="54">
        <v>135236706.36000001</v>
      </c>
      <c r="G38" s="54">
        <v>62091425.479999997</v>
      </c>
      <c r="H38" s="10">
        <f t="shared" si="2"/>
        <v>45.91314529260471</v>
      </c>
      <c r="I38" s="10">
        <f t="shared" si="3"/>
        <v>30064235.599999994</v>
      </c>
      <c r="J38" s="10">
        <f t="shared" si="4"/>
        <v>122.23082505423417</v>
      </c>
      <c r="K38" s="10">
        <f t="shared" si="5"/>
        <v>31850734.830000006</v>
      </c>
      <c r="L38" s="10">
        <f t="shared" si="6"/>
        <v>151.29651088500023</v>
      </c>
      <c r="XET38" s="19">
        <f t="shared" si="0"/>
        <v>518487380.81147039</v>
      </c>
    </row>
    <row r="39" spans="1:12 16374:16374" x14ac:dyDescent="0.2">
      <c r="A39" s="21" t="s">
        <v>32</v>
      </c>
      <c r="B39" s="22">
        <v>801</v>
      </c>
      <c r="C39" s="53">
        <v>161350996.55000001</v>
      </c>
      <c r="D39" s="53">
        <v>92473780.760000005</v>
      </c>
      <c r="E39" s="10">
        <f t="shared" si="1"/>
        <v>57.312184453316284</v>
      </c>
      <c r="F39" s="55">
        <v>131398914.40000001</v>
      </c>
      <c r="G39" s="55">
        <v>60750664.909999996</v>
      </c>
      <c r="H39" s="10">
        <f t="shared" si="2"/>
        <v>46.233764706049961</v>
      </c>
      <c r="I39" s="10">
        <f t="shared" si="3"/>
        <v>29952082.150000006</v>
      </c>
      <c r="J39" s="10">
        <f t="shared" si="4"/>
        <v>122.79477139272318</v>
      </c>
      <c r="K39" s="10">
        <f t="shared" si="5"/>
        <v>31723115.850000009</v>
      </c>
      <c r="L39" s="10">
        <f t="shared" si="6"/>
        <v>152.21854920764522</v>
      </c>
      <c r="XET39" s="19">
        <f t="shared" si="0"/>
        <v>507650734.17926979</v>
      </c>
    </row>
    <row r="40" spans="1:12 16374:16374" ht="22.5" x14ac:dyDescent="0.2">
      <c r="A40" s="21" t="s">
        <v>33</v>
      </c>
      <c r="B40" s="22">
        <v>804</v>
      </c>
      <c r="C40" s="53">
        <v>3949945.41</v>
      </c>
      <c r="D40" s="53">
        <v>1468379.55</v>
      </c>
      <c r="E40" s="10">
        <f t="shared" si="1"/>
        <v>37.174679586267999</v>
      </c>
      <c r="F40" s="55">
        <v>3837791.96</v>
      </c>
      <c r="G40" s="55">
        <v>1340760.57</v>
      </c>
      <c r="H40" s="10">
        <f t="shared" si="2"/>
        <v>34.935728251408399</v>
      </c>
      <c r="I40" s="10">
        <f t="shared" si="3"/>
        <v>112153.45000000019</v>
      </c>
      <c r="J40" s="10">
        <f t="shared" si="4"/>
        <v>102.92234313816219</v>
      </c>
      <c r="K40" s="10">
        <f t="shared" si="5"/>
        <v>127618.97999999998</v>
      </c>
      <c r="L40" s="10">
        <f t="shared" si="6"/>
        <v>109.51840193212125</v>
      </c>
      <c r="XET40" s="19">
        <f t="shared" si="0"/>
        <v>10837738.471152909</v>
      </c>
    </row>
    <row r="41" spans="1:12 16374:16374" x14ac:dyDescent="0.2">
      <c r="A41" s="5" t="s">
        <v>34</v>
      </c>
      <c r="B41" s="3">
        <v>1000</v>
      </c>
      <c r="C41" s="52">
        <v>160480782.25999999</v>
      </c>
      <c r="D41" s="52">
        <v>94134834.480000004</v>
      </c>
      <c r="E41" s="10">
        <f t="shared" si="1"/>
        <v>58.658010731458909</v>
      </c>
      <c r="F41" s="54">
        <v>180349774.19999999</v>
      </c>
      <c r="G41" s="54">
        <v>94330764.870000005</v>
      </c>
      <c r="H41" s="10">
        <f t="shared" si="2"/>
        <v>52.304343206657592</v>
      </c>
      <c r="I41" s="10">
        <f t="shared" si="3"/>
        <v>-19868991.939999998</v>
      </c>
      <c r="J41" s="10">
        <f t="shared" si="4"/>
        <v>88.983079114939088</v>
      </c>
      <c r="K41" s="10">
        <f t="shared" si="5"/>
        <v>-195930.3900000006</v>
      </c>
      <c r="L41" s="10">
        <f t="shared" si="6"/>
        <v>99.79229428461646</v>
      </c>
      <c r="XET41" s="19">
        <f t="shared" si="0"/>
        <v>509232533.21772736</v>
      </c>
    </row>
    <row r="42" spans="1:12 16374:16374" x14ac:dyDescent="0.2">
      <c r="A42" s="21" t="s">
        <v>35</v>
      </c>
      <c r="B42" s="22">
        <v>1003</v>
      </c>
      <c r="C42" s="53">
        <v>93571555.049999997</v>
      </c>
      <c r="D42" s="53">
        <v>60139941.979999997</v>
      </c>
      <c r="E42" s="10">
        <f t="shared" si="1"/>
        <v>64.271606844477688</v>
      </c>
      <c r="F42" s="55">
        <v>85628541.239999995</v>
      </c>
      <c r="G42" s="55">
        <v>58660191.369999997</v>
      </c>
      <c r="H42" s="10">
        <f t="shared" si="2"/>
        <v>68.505419478754163</v>
      </c>
      <c r="I42" s="10">
        <f t="shared" si="3"/>
        <v>7943013.8100000024</v>
      </c>
      <c r="J42" s="10">
        <f t="shared" si="4"/>
        <v>109.27612884089348</v>
      </c>
      <c r="K42" s="10">
        <f t="shared" si="5"/>
        <v>1479750.6099999994</v>
      </c>
      <c r="L42" s="10">
        <f t="shared" si="6"/>
        <v>102.52258060439397</v>
      </c>
      <c r="XET42" s="19">
        <f t="shared" si="0"/>
        <v>307424341.63573581</v>
      </c>
    </row>
    <row r="43" spans="1:12 16374:16374" x14ac:dyDescent="0.2">
      <c r="A43" s="21" t="s">
        <v>36</v>
      </c>
      <c r="B43" s="22">
        <v>1004</v>
      </c>
      <c r="C43" s="53">
        <v>49020513.340000004</v>
      </c>
      <c r="D43" s="53">
        <v>25569392.550000001</v>
      </c>
      <c r="E43" s="10">
        <f t="shared" si="1"/>
        <v>52.160597284353116</v>
      </c>
      <c r="F43" s="55">
        <v>77224098.280000001</v>
      </c>
      <c r="G43" s="55">
        <v>28279426.079999998</v>
      </c>
      <c r="H43" s="10">
        <f t="shared" si="2"/>
        <v>36.61994987298413</v>
      </c>
      <c r="I43" s="10">
        <f t="shared" si="3"/>
        <v>-28203584.939999998</v>
      </c>
      <c r="J43" s="10">
        <f t="shared" si="4"/>
        <v>63.478259289297071</v>
      </c>
      <c r="K43" s="10">
        <f t="shared" si="5"/>
        <v>-2710033.5299999975</v>
      </c>
      <c r="L43" s="10">
        <f t="shared" si="6"/>
        <v>90.416942966474807</v>
      </c>
      <c r="XET43" s="19">
        <f t="shared" si="0"/>
        <v>149181058.45574939</v>
      </c>
    </row>
    <row r="44" spans="1:12 16374:16374" x14ac:dyDescent="0.2">
      <c r="A44" s="21" t="s">
        <v>37</v>
      </c>
      <c r="B44" s="22">
        <v>1006</v>
      </c>
      <c r="C44" s="53">
        <v>17888713.870000001</v>
      </c>
      <c r="D44" s="53">
        <v>8425499.9499999993</v>
      </c>
      <c r="E44" s="10">
        <f t="shared" si="1"/>
        <v>47.099528849471156</v>
      </c>
      <c r="F44" s="55">
        <v>17497134.68</v>
      </c>
      <c r="G44" s="55">
        <v>7391147.4199999999</v>
      </c>
      <c r="H44" s="10">
        <f t="shared" si="2"/>
        <v>42.242044512856204</v>
      </c>
      <c r="I44" s="10">
        <f t="shared" si="3"/>
        <v>391579.19000000134</v>
      </c>
      <c r="J44" s="10">
        <f t="shared" si="4"/>
        <v>102.23796179866862</v>
      </c>
      <c r="K44" s="10">
        <f t="shared" si="5"/>
        <v>1034352.5299999993</v>
      </c>
      <c r="L44" s="10">
        <f t="shared" si="6"/>
        <v>113.99447841076885</v>
      </c>
      <c r="XET44" s="19">
        <f t="shared" si="0"/>
        <v>52629739.214013584</v>
      </c>
    </row>
    <row r="45" spans="1:12 16374:16374" ht="12.95" customHeight="1" x14ac:dyDescent="0.2">
      <c r="A45" s="5" t="s">
        <v>38</v>
      </c>
      <c r="B45" s="3">
        <v>1100</v>
      </c>
      <c r="C45" s="52">
        <v>9993392.2200000007</v>
      </c>
      <c r="D45" s="52">
        <v>5916669.6399999997</v>
      </c>
      <c r="E45" s="10">
        <f t="shared" si="1"/>
        <v>59.20581830220609</v>
      </c>
      <c r="F45" s="57">
        <v>555000</v>
      </c>
      <c r="G45" s="57">
        <v>170174.04</v>
      </c>
      <c r="H45" s="10">
        <f t="shared" si="2"/>
        <v>30.661989189189189</v>
      </c>
      <c r="I45" s="10">
        <f t="shared" si="3"/>
        <v>9438392.2200000007</v>
      </c>
      <c r="J45" s="10">
        <f t="shared" si="4"/>
        <v>1800.6112108108109</v>
      </c>
      <c r="K45" s="10">
        <f t="shared" si="5"/>
        <v>5746495.5999999996</v>
      </c>
      <c r="L45" s="10">
        <f t="shared" si="6"/>
        <v>3476.8344454888652</v>
      </c>
      <c r="XET45" s="19">
        <f t="shared" si="0"/>
        <v>31826591.033463787</v>
      </c>
    </row>
    <row r="46" spans="1:12 16374:16374" s="36" customFormat="1" ht="12.95" customHeight="1" x14ac:dyDescent="0.2">
      <c r="A46" s="21" t="s">
        <v>49</v>
      </c>
      <c r="B46" s="34">
        <v>1101</v>
      </c>
      <c r="C46" s="53">
        <v>3019968</v>
      </c>
      <c r="D46" s="53">
        <v>1910587.97</v>
      </c>
      <c r="E46" s="10">
        <f t="shared" si="1"/>
        <v>63.265172677326383</v>
      </c>
      <c r="F46" s="31"/>
      <c r="G46" s="31"/>
      <c r="H46" s="10"/>
      <c r="I46" s="10">
        <f t="shared" si="3"/>
        <v>3019968</v>
      </c>
      <c r="J46" s="10"/>
      <c r="K46" s="10">
        <f t="shared" si="5"/>
        <v>1910587.97</v>
      </c>
      <c r="L46" s="10"/>
      <c r="XET46" s="19"/>
    </row>
    <row r="47" spans="1:12 16374:16374" ht="16.350000000000001" customHeight="1" x14ac:dyDescent="0.2">
      <c r="A47" s="21" t="s">
        <v>39</v>
      </c>
      <c r="B47" s="34">
        <v>1102</v>
      </c>
      <c r="C47" s="53">
        <v>555000</v>
      </c>
      <c r="D47" s="53">
        <v>158590</v>
      </c>
      <c r="E47" s="10">
        <f t="shared" si="1"/>
        <v>28.574774774774774</v>
      </c>
      <c r="F47" s="58">
        <v>555000</v>
      </c>
      <c r="G47" s="58">
        <v>170174.04</v>
      </c>
      <c r="H47" s="10">
        <f t="shared" si="2"/>
        <v>30.661989189189189</v>
      </c>
      <c r="I47" s="10">
        <f t="shared" si="3"/>
        <v>0</v>
      </c>
      <c r="J47" s="10">
        <f t="shared" si="4"/>
        <v>100</v>
      </c>
      <c r="K47" s="10">
        <f t="shared" si="5"/>
        <v>-11584.040000000008</v>
      </c>
      <c r="L47" s="10">
        <f t="shared" si="6"/>
        <v>93.19282776620922</v>
      </c>
      <c r="XET47" s="19">
        <f t="shared" si="0"/>
        <v>1428534.4295917302</v>
      </c>
    </row>
    <row r="48" spans="1:12 16374:16374" s="36" customFormat="1" ht="16.350000000000001" customHeight="1" thickBot="1" x14ac:dyDescent="0.25">
      <c r="A48" s="23" t="s">
        <v>50</v>
      </c>
      <c r="B48" s="35">
        <v>1103</v>
      </c>
      <c r="C48" s="20">
        <v>6418424.2199999997</v>
      </c>
      <c r="D48" s="20">
        <v>3847491.67</v>
      </c>
      <c r="E48" s="28">
        <f t="shared" si="1"/>
        <v>59.944490082333637</v>
      </c>
      <c r="F48" s="47">
        <v>8274351.4000000004</v>
      </c>
      <c r="G48" s="47">
        <v>8274351.4000000004</v>
      </c>
      <c r="H48" s="28"/>
      <c r="I48" s="28">
        <f t="shared" si="3"/>
        <v>-1855927.1800000006</v>
      </c>
      <c r="J48" s="28"/>
      <c r="K48" s="28">
        <f t="shared" si="5"/>
        <v>-4426859.7300000004</v>
      </c>
      <c r="L48" s="28"/>
      <c r="XET48" s="19"/>
    </row>
    <row r="49" spans="1:12 16374:16374" ht="20.45" customHeight="1" thickBot="1" x14ac:dyDescent="0.25">
      <c r="A49" s="37" t="s">
        <v>41</v>
      </c>
      <c r="B49" s="38"/>
      <c r="C49" s="39">
        <v>1438839229.05</v>
      </c>
      <c r="D49" s="40">
        <f>768581685.88-2655570</f>
        <v>765926115.88</v>
      </c>
      <c r="E49" s="32">
        <f t="shared" si="1"/>
        <v>53.23222361581746</v>
      </c>
      <c r="F49" s="39">
        <v>1614319571.72</v>
      </c>
      <c r="G49" s="40">
        <v>695794543.11000001</v>
      </c>
      <c r="H49" s="32">
        <f t="shared" si="2"/>
        <v>43.101412836657595</v>
      </c>
      <c r="I49" s="41">
        <f t="shared" ref="I49" si="7">C49-F49</f>
        <v>-175480342.67000008</v>
      </c>
      <c r="J49" s="32">
        <f t="shared" si="4"/>
        <v>89.129764283100897</v>
      </c>
      <c r="K49" s="32">
        <f t="shared" si="5"/>
        <v>70131572.769999981</v>
      </c>
      <c r="L49" s="33">
        <f t="shared" si="6"/>
        <v>110.07935078888836</v>
      </c>
      <c r="XET49" s="19">
        <f t="shared" si="0"/>
        <v>4409530985.402751</v>
      </c>
    </row>
    <row r="50" spans="1:12 16374:16374" ht="12.75" customHeight="1" x14ac:dyDescent="0.2">
      <c r="A50" s="2"/>
      <c r="B50" s="2"/>
    </row>
    <row r="51" spans="1:12 16374:16374" ht="12.75" customHeight="1" x14ac:dyDescent="0.2">
      <c r="A51" s="2"/>
      <c r="B51" s="2"/>
    </row>
    <row r="52" spans="1:12 16374:16374" ht="12.75" customHeight="1" x14ac:dyDescent="0.2">
      <c r="A52" s="1"/>
      <c r="B52" s="1"/>
    </row>
    <row r="53" spans="1:12 16374:16374" ht="12.75" customHeight="1" x14ac:dyDescent="0.2">
      <c r="A53" s="1"/>
      <c r="B53" s="1"/>
    </row>
    <row r="54" spans="1:12 16374:16374" ht="12.75" customHeight="1" x14ac:dyDescent="0.2">
      <c r="A54" s="1"/>
      <c r="B54" s="1"/>
    </row>
  </sheetData>
  <mergeCells count="7">
    <mergeCell ref="F3:H3"/>
    <mergeCell ref="A1:L1"/>
    <mergeCell ref="C3:E3"/>
    <mergeCell ref="I3:I4"/>
    <mergeCell ref="J3:J4"/>
    <mergeCell ref="K3:K4"/>
    <mergeCell ref="L3:L4"/>
  </mergeCells>
  <pageMargins left="0.39370078740157499" right="0.39370078740157499" top="0.59055118110236204" bottom="0.59055118110236204" header="0.499999992490753" footer="0.499999992490753"/>
  <pageSetup paperSize="9" scale="98" fitToHeight="0" orientation="landscape" r:id="rId1"/>
  <headerFooter alignWithMargins="0"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Карпова С.Н.</dc:creator>
  <cp:lastModifiedBy>Микулина Г.В.</cp:lastModifiedBy>
  <dcterms:created xsi:type="dcterms:W3CDTF">2024-06-25T07:55:23Z</dcterms:created>
  <dcterms:modified xsi:type="dcterms:W3CDTF">2025-07-14T13:06:11Z</dcterms:modified>
</cp:coreProperties>
</file>